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13920" windowHeight="7335" activeTab="0"/>
  </bookViews>
  <sheets>
    <sheet name="Patrol Scores - Web Posting" sheetId="1" r:id="rId1"/>
  </sheets>
  <definedNames>
    <definedName name="_xlnm.Print_Titles" localSheetId="0">'Patrol Scores - Web Posting'!$3:$3</definedName>
  </definedNames>
  <calcPr fullCalcOnLoad="1"/>
</workbook>
</file>

<file path=xl/sharedStrings.xml><?xml version="1.0" encoding="utf-8"?>
<sst xmlns="http://schemas.openxmlformats.org/spreadsheetml/2006/main" count="190" uniqueCount="171">
  <si>
    <t>Leader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</si>
  <si>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</si>
  <si>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</si>
  <si>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</si>
  <si>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</si>
  <si>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</si>
  <si>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</si>
  <si>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</si>
  <si>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</si>
  <si>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</si>
  <si>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</si>
  <si>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</si>
  <si>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</si>
  <si>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O</t>
  </si>
  <si>
    <t>P</t>
  </si>
  <si>
    <t>Q</t>
  </si>
  <si>
    <t>R</t>
  </si>
  <si>
    <t>S</t>
  </si>
  <si>
    <t>T</t>
  </si>
  <si>
    <t>V</t>
  </si>
  <si>
    <t>W</t>
  </si>
  <si>
    <t>X</t>
  </si>
  <si>
    <t>Add</t>
  </si>
  <si>
    <t>Total</t>
  </si>
  <si>
    <t>Hike No.</t>
  </si>
  <si>
    <t>Sub-Total</t>
  </si>
  <si>
    <t>Place</t>
  </si>
  <si>
    <t>Hike Patrol Name</t>
  </si>
  <si>
    <t>J</t>
  </si>
  <si>
    <t>L2</t>
  </si>
  <si>
    <t>3rd Nanimo Pathfinders</t>
  </si>
  <si>
    <t>3rd Nan. Path-Glowing Going Bananas</t>
  </si>
  <si>
    <t>BSA Troop 80 Mt Baker "Polar Bears"</t>
  </si>
  <si>
    <t>BSA Troop 945 Seatle "Jamacan Almounds"</t>
  </si>
  <si>
    <t>BSA Troop 945 Seatle "Beavers"</t>
  </si>
  <si>
    <t>1st Glenayre - Fraser Valley</t>
  </si>
  <si>
    <t>1st Pt Moody - Fraser Valley</t>
  </si>
  <si>
    <t>2nd Como Lake Guides "Purple Frogs"</t>
  </si>
  <si>
    <t>2nd Como Lake Pathfinders "Ugly Children"</t>
  </si>
  <si>
    <t>2nd Abotsford Scouts - Fraser Valley</t>
  </si>
  <si>
    <t>1st Centre Lake - Burnaby</t>
  </si>
  <si>
    <t>3rd &amp; 5th Cloverdale Scouts - Nickomekl</t>
  </si>
  <si>
    <t>10th Pathfinders "Skittles" - Fraser/Delta</t>
  </si>
  <si>
    <t>15th New West - Fraser Valley</t>
  </si>
  <si>
    <t>33rd Kerrisdale - PCC</t>
  </si>
  <si>
    <t>2nd Chilliwack Pathfinders</t>
  </si>
  <si>
    <t>Burnaby Troupers Guides</t>
  </si>
  <si>
    <t>1st Derby Hills - Fraser Valley</t>
  </si>
  <si>
    <t>28th Kitsilano - PCC</t>
  </si>
  <si>
    <t>188th E Van "Wolf" - PCC</t>
  </si>
  <si>
    <t>188th E Van Scouts "Fox" - PCC</t>
  </si>
  <si>
    <t>2nd Aldergrove - Fraser Valley</t>
  </si>
  <si>
    <t>25th Richmond Guides "Lady Lords"</t>
  </si>
  <si>
    <r>
      <t xml:space="preserve">3rd Boundry Bay </t>
    </r>
    <r>
      <rPr>
        <b/>
        <i/>
        <u val="single"/>
        <sz val="10"/>
        <rFont val="Arial Narrow"/>
        <family val="2"/>
      </rPr>
      <t xml:space="preserve">Cubs </t>
    </r>
    <r>
      <rPr>
        <sz val="10"/>
        <rFont val="Arial Narrow"/>
        <family val="2"/>
      </rPr>
      <t>- Fraser Valley</t>
    </r>
  </si>
  <si>
    <t>1st Haney "RainyHaneyRamblers"-Fraser Valley</t>
  </si>
  <si>
    <t>BSA Troop 1-Mt Vernon - Mt Baker</t>
  </si>
  <si>
    <t>9th Northview Scouts - BBY</t>
  </si>
  <si>
    <t>150th St. Stephens "A"</t>
  </si>
  <si>
    <t>150th St. Stephens "B"</t>
  </si>
  <si>
    <t>138th E Van. Scouts</t>
  </si>
  <si>
    <t>99th E Van Scouts St. Francis Xavier "A"</t>
  </si>
  <si>
    <t>99th E Van Scouts St. Francis Xavier "B"</t>
  </si>
  <si>
    <t>1st Poco Scouts</t>
  </si>
  <si>
    <t>11th Seymour "Deep Cove Trekkers"</t>
  </si>
  <si>
    <t>31st BBY Guides "The Mushrooms"</t>
  </si>
  <si>
    <t>25th Dunbar "A"</t>
  </si>
  <si>
    <t>25th Dunbar "B"</t>
  </si>
  <si>
    <t>25th Dunbar "C"</t>
  </si>
  <si>
    <t>25th Dunbar "D"</t>
  </si>
  <si>
    <t>1st Abbotsford - Fraser Valley</t>
  </si>
  <si>
    <t>1st Ladysmith - Cascadia</t>
  </si>
  <si>
    <t>4th Eagle Mtn Pathfinders "Rosebud"</t>
  </si>
  <si>
    <t>14 - "Biohazards" - Santa Clara California</t>
  </si>
  <si>
    <t>14 - "Toxic Waste" - Santa Clara California</t>
  </si>
  <si>
    <t>46th Chown "B" - PCC</t>
  </si>
  <si>
    <t>46th Chown "C" - PCC</t>
  </si>
  <si>
    <t>17th Centre Lake - PCC</t>
  </si>
  <si>
    <t>15th Capilano "Fire" - PCC</t>
  </si>
  <si>
    <t>15th Capilano "Clayton 6" - PCC</t>
  </si>
  <si>
    <t>5th "Abby" - Fraser Valley</t>
  </si>
  <si>
    <t>12th New West - Fraser Valley</t>
  </si>
  <si>
    <t>2nd Langley "Bench Warmers" - Fraser Valley</t>
  </si>
  <si>
    <t>2nd Langley "2" - Fraser Valley</t>
  </si>
  <si>
    <t>33rd Richmond "A" - PCC</t>
  </si>
  <si>
    <t>33rd Richmond "C" - PCC</t>
  </si>
  <si>
    <t>33rd Richmond "B" - PCC</t>
  </si>
  <si>
    <t>3rd Boundary Bay Falcon Cubs "A"- Fr Valley</t>
  </si>
  <si>
    <t>3rd Boundary Bay Falcon Cubs "B"- Fr Valley</t>
  </si>
  <si>
    <t>6th Central Surrey Scouts - Fraser Valley</t>
  </si>
  <si>
    <t>1st Laityview "A" - Fraser Valley</t>
  </si>
  <si>
    <t>1st Laityview "B" - Fraser Valley</t>
  </si>
  <si>
    <t>31st Capilano Scouts - PCC</t>
  </si>
  <si>
    <t>10th Fraser Heights - Fraser Valley</t>
  </si>
  <si>
    <t>First Laityview Cubs "A" - Fraser Valley</t>
  </si>
  <si>
    <t>1st Laityview Cubs  "B"- Fraser Valley</t>
  </si>
  <si>
    <t>32nd Richmond (Rovers?) - PCC</t>
  </si>
  <si>
    <t>32nd Richmond (Venturers?) - PCC</t>
  </si>
  <si>
    <t>6th West Whalley - Fraser Valley</t>
  </si>
  <si>
    <t>1st Eagle Mt Guides - Lougheed</t>
  </si>
  <si>
    <t>30th Seymour Scouts - PCC</t>
  </si>
  <si>
    <t>1st SW Burnaby Scouts "A" - PCC</t>
  </si>
  <si>
    <t>1st SW Burnaby Scouts "B" - PCC</t>
  </si>
  <si>
    <t>69th Knights of Kensington Scouts - PCC</t>
  </si>
  <si>
    <t>116th E Van (Success) "Owl" - PCC</t>
  </si>
  <si>
    <t>116th E Van (Success) "Phoenix" - PCC</t>
  </si>
  <si>
    <t>Weblos 2 Den - Pack 638  - BSA Washington</t>
  </si>
  <si>
    <t>5th Richmond Scouts - PCC</t>
  </si>
  <si>
    <t>116th E Van (Success) "Hawk" - PCC</t>
  </si>
  <si>
    <t>1st Gibsons Scouts "A" - PCC</t>
  </si>
  <si>
    <t>1st Gibsons Scouts "B" - PCC</t>
  </si>
  <si>
    <t>1st Vancouver Rovers - PCC</t>
  </si>
  <si>
    <t>1st Vedder Mtn Rangers - Cheam</t>
  </si>
  <si>
    <t>22nd Seymour Scouts - PCC</t>
  </si>
  <si>
    <t>10th Coq</t>
  </si>
  <si>
    <t>6th R oberts Crk</t>
  </si>
  <si>
    <t>UBC Rovers</t>
  </si>
  <si>
    <t>21st S Surrey</t>
  </si>
  <si>
    <t>1st BBY+6th CL+St Roche+1st S Van</t>
  </si>
  <si>
    <t>28th Kits Venturers</t>
  </si>
  <si>
    <t>25th Dunbar Venturers</t>
  </si>
  <si>
    <t>188th E Van Venturers</t>
  </si>
  <si>
    <t>West Whalley Area</t>
  </si>
  <si>
    <t>13th Invincables - Venturers</t>
  </si>
  <si>
    <t>1st Gibsons Venturers</t>
  </si>
  <si>
    <t>Troop 945 Washington</t>
  </si>
  <si>
    <t>Hot Dogs - 7th Coquitlam</t>
  </si>
  <si>
    <t>Orion Rangers</t>
  </si>
  <si>
    <t>13th Burnaby Venturers</t>
  </si>
  <si>
    <t>BP Rangers</t>
  </si>
  <si>
    <t>12th New West</t>
  </si>
  <si>
    <t>116th E Van Venturers</t>
  </si>
  <si>
    <t>15th Maquinna Venturers/Rovers</t>
  </si>
  <si>
    <t>11th E Whalley/Guildford Venturers</t>
  </si>
  <si>
    <t>33rd Kerrisdale Venturers</t>
  </si>
  <si>
    <t>138th E Van Venturers</t>
  </si>
  <si>
    <t>1st Haney Venturers</t>
  </si>
  <si>
    <t>=adding correct</t>
  </si>
  <si>
    <t>=adding incorect</t>
  </si>
  <si>
    <t>=adding not done</t>
  </si>
  <si>
    <t>1(D)</t>
  </si>
  <si>
    <t>2(D)</t>
  </si>
  <si>
    <t>13(L2)</t>
  </si>
  <si>
    <t>2(D)13(L2)</t>
  </si>
  <si>
    <t>1(Q)</t>
  </si>
  <si>
    <t xml:space="preserve">2nd "Chilliwack Corn Huskers" Pathfinders </t>
  </si>
  <si>
    <r>
      <t xml:space="preserve">19th Seymour </t>
    </r>
    <r>
      <rPr>
        <b/>
        <i/>
        <u val="single"/>
        <sz val="10"/>
        <rFont val="Arial Narrow"/>
        <family val="2"/>
      </rPr>
      <t>Cubs</t>
    </r>
  </si>
  <si>
    <t>5th Langley "Three Blind Champions + 1"</t>
  </si>
  <si>
    <t>Aldergrove District (Guides?) "Angres"</t>
  </si>
  <si>
    <t>3rd E &amp; 2nd Cntrl Abtsfd Gd/Pth "Extreme Team"</t>
  </si>
  <si>
    <t>1st Coquitlam Scouts "Carol" - Faser Valley</t>
  </si>
  <si>
    <t>1st Coquitlam Scouts "Daph" - Faser Valley</t>
  </si>
  <si>
    <t>1st Hyde Park Rangers - Lghd (V.I.Northsyde)</t>
  </si>
  <si>
    <t>5(Q)</t>
  </si>
  <si>
    <t>3rd West Van. - PCC "Green Gangsters"</t>
  </si>
  <si>
    <t>2nd Brookswood - Fraser Valley "Might Mite"</t>
  </si>
  <si>
    <t>10th Langley Venturers? - Fr Valley "Might Mite"</t>
  </si>
  <si>
    <t>2(J),1(Q)</t>
  </si>
  <si>
    <t>2(J),1(O)</t>
  </si>
  <si>
    <t>5(L2)</t>
  </si>
  <si>
    <t>46th Chown "A" - PCC "Foowl"</t>
  </si>
  <si>
    <t>3(D)</t>
  </si>
  <si>
    <t>2(D),+(O),5(L2)</t>
  </si>
  <si>
    <t>4(D)</t>
  </si>
  <si>
    <t>17th Connaught Heights "Raptors" - Fraser Valley</t>
  </si>
  <si>
    <t>25(L2)</t>
  </si>
  <si>
    <t>4(D),5(S)</t>
  </si>
  <si>
    <t>16th BBY Scouts (mark sheet found on trail)</t>
  </si>
  <si>
    <t>10 points</t>
  </si>
  <si>
    <t>0 points</t>
  </si>
  <si>
    <t>bonus marks not counted</t>
  </si>
  <si>
    <t>9 points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</si>
</sst>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"/>
    <numFmt numFmtId="165" formatCode="000"/>
    <numFmt numFmtId="166" formatCode="00000"/>
  </numFmts>
  <fonts count="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 Narrow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1" fillId="5" borderId="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Alignment="1" quotePrefix="1">
      <alignment/>
    </xf>
    <xf numFmtId="0" fontId="0" fillId="6" borderId="0" xfId="0" applyFill="1" applyAlignment="1">
      <alignment/>
    </xf>
    <xf numFmtId="0" fontId="1" fillId="6" borderId="1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" fillId="7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3"/>
  <sheetViews>
    <sheetView tabSelected="1" zoomScale="91" zoomScaleNormal="91" workbookViewId="0" topLeftCell="A1">
      <selection activeCell="F27" sqref="F27"/>
    </sheetView>
  </sheetViews>
  <sheetFormatPr defaultColWidth="9.140625" defaultRowHeight="12.75"/>
  <cols>
    <col min="1" max="1" width="4.7109375" style="9" customWidth="1"/>
    <col min="2" max="2" width="4.7109375" style="0" customWidth="1"/>
    <col min="3" max="3" width="33.28125" style="0" customWidth="1"/>
    <col min="4" max="4" width="0.13671875" style="0" hidden="1" customWidth="1"/>
    <col min="5" max="19" width="4.140625" style="0" customWidth="1"/>
    <col min="20" max="20" width="4.28125" style="0" customWidth="1"/>
    <col min="21" max="27" width="4.140625" style="0" customWidth="1"/>
    <col min="28" max="28" width="4.8515625" style="0" bestFit="1" customWidth="1"/>
    <col min="29" max="29" width="4.00390625" style="0" bestFit="1" customWidth="1"/>
    <col min="30" max="30" width="4.8515625" style="0" bestFit="1" customWidth="1"/>
    <col min="31" max="31" width="11.140625" style="14" customWidth="1"/>
  </cols>
  <sheetData>
    <row r="1" spans="5:28" ht="159.75">
      <c r="E1" s="13" t="s">
        <v>120</v>
      </c>
      <c r="F1" s="13" t="s">
        <v>113</v>
      </c>
      <c r="G1" s="13" t="s">
        <v>114</v>
      </c>
      <c r="H1" s="13" t="s">
        <v>115</v>
      </c>
      <c r="I1" s="13" t="s">
        <v>116</v>
      </c>
      <c r="J1" s="13" t="s">
        <v>119</v>
      </c>
      <c r="K1" s="13" t="s">
        <v>117</v>
      </c>
      <c r="L1" s="13" t="s">
        <v>118</v>
      </c>
      <c r="M1" s="13" t="s">
        <v>121</v>
      </c>
      <c r="N1" s="13" t="s">
        <v>122</v>
      </c>
      <c r="O1" s="13" t="s">
        <v>123</v>
      </c>
      <c r="P1" s="13" t="s">
        <v>124</v>
      </c>
      <c r="Q1" s="13" t="s">
        <v>125</v>
      </c>
      <c r="R1" s="13" t="s">
        <v>126</v>
      </c>
      <c r="S1" s="13" t="s">
        <v>127</v>
      </c>
      <c r="T1" s="13" t="s">
        <v>135</v>
      </c>
      <c r="U1" s="13" t="s">
        <v>128</v>
      </c>
      <c r="V1" s="13" t="s">
        <v>129</v>
      </c>
      <c r="W1" s="13" t="s">
        <v>130</v>
      </c>
      <c r="X1" s="13" t="s">
        <v>131</v>
      </c>
      <c r="Y1" s="13" t="s">
        <v>132</v>
      </c>
      <c r="Z1" s="13" t="s">
        <v>133</v>
      </c>
      <c r="AA1" s="13" t="s">
        <v>134</v>
      </c>
      <c r="AB1" s="13"/>
    </row>
    <row r="2" spans="1:31" ht="25.5" customHeight="1">
      <c r="A2" s="8" t="s">
        <v>26</v>
      </c>
      <c r="B2" s="4" t="s">
        <v>24</v>
      </c>
      <c r="C2" s="1" t="s">
        <v>27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28</v>
      </c>
      <c r="O2" s="1" t="s">
        <v>10</v>
      </c>
      <c r="P2" s="1" t="s">
        <v>11</v>
      </c>
      <c r="Q2" s="1" t="s">
        <v>29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  <c r="AB2" s="1" t="s">
        <v>25</v>
      </c>
      <c r="AC2" s="1" t="s">
        <v>22</v>
      </c>
      <c r="AD2" s="1" t="s">
        <v>23</v>
      </c>
      <c r="AE2" s="15" t="s">
        <v>169</v>
      </c>
    </row>
    <row r="3" spans="1:31" ht="25.5" customHeight="1">
      <c r="A3" s="9">
        <v>1</v>
      </c>
      <c r="B3" s="3">
        <v>97</v>
      </c>
      <c r="C3" s="5" t="s">
        <v>110</v>
      </c>
      <c r="D3" s="5"/>
      <c r="E3" s="6">
        <v>25</v>
      </c>
      <c r="F3" s="6">
        <v>25</v>
      </c>
      <c r="G3" s="6">
        <v>25</v>
      </c>
      <c r="H3" s="6">
        <v>25</v>
      </c>
      <c r="I3" s="6">
        <v>21</v>
      </c>
      <c r="J3" s="6">
        <v>25</v>
      </c>
      <c r="K3" s="6">
        <v>25</v>
      </c>
      <c r="L3" s="6">
        <v>25</v>
      </c>
      <c r="M3" s="6">
        <v>23</v>
      </c>
      <c r="N3" s="6">
        <v>25</v>
      </c>
      <c r="O3" s="6">
        <v>25</v>
      </c>
      <c r="P3" s="6">
        <v>22</v>
      </c>
      <c r="Q3" s="6">
        <v>23</v>
      </c>
      <c r="R3" s="6">
        <v>25</v>
      </c>
      <c r="S3" s="6">
        <v>25</v>
      </c>
      <c r="T3" s="6">
        <v>25</v>
      </c>
      <c r="U3" s="6">
        <v>25</v>
      </c>
      <c r="V3" s="6">
        <v>25</v>
      </c>
      <c r="W3" s="6">
        <v>25</v>
      </c>
      <c r="X3" s="6">
        <v>21</v>
      </c>
      <c r="Y3" s="6">
        <v>25</v>
      </c>
      <c r="Z3" s="6">
        <v>25</v>
      </c>
      <c r="AA3" s="6">
        <v>24</v>
      </c>
      <c r="AB3" s="22">
        <f aca="true" t="shared" si="0" ref="AB3:AB77">SUM(E3:AA3)</f>
        <v>559</v>
      </c>
      <c r="AC3" s="6">
        <v>9</v>
      </c>
      <c r="AD3" s="10">
        <f aca="true" t="shared" si="1" ref="AD3:AD80">SUM(AB3:AC3)</f>
        <v>568</v>
      </c>
      <c r="AE3" s="14" t="s">
        <v>142</v>
      </c>
    </row>
    <row r="4" spans="1:35" ht="12.75">
      <c r="A4" s="9">
        <v>2</v>
      </c>
      <c r="B4" s="3">
        <v>16</v>
      </c>
      <c r="C4" s="5" t="s">
        <v>144</v>
      </c>
      <c r="D4" s="5"/>
      <c r="E4" s="6">
        <v>25</v>
      </c>
      <c r="F4" s="6">
        <v>25</v>
      </c>
      <c r="G4" s="6">
        <v>25</v>
      </c>
      <c r="H4" s="6">
        <v>25</v>
      </c>
      <c r="I4" s="6">
        <v>21</v>
      </c>
      <c r="J4" s="6">
        <v>23</v>
      </c>
      <c r="K4" s="6">
        <v>25</v>
      </c>
      <c r="L4" s="6">
        <v>25</v>
      </c>
      <c r="M4" s="6">
        <v>24</v>
      </c>
      <c r="N4" s="6">
        <v>25</v>
      </c>
      <c r="O4" s="6">
        <v>25</v>
      </c>
      <c r="P4" s="6">
        <v>19</v>
      </c>
      <c r="Q4" s="6">
        <v>25</v>
      </c>
      <c r="R4" s="6">
        <v>23</v>
      </c>
      <c r="S4" s="6">
        <v>23</v>
      </c>
      <c r="T4" s="6">
        <v>18</v>
      </c>
      <c r="U4" s="6">
        <v>25</v>
      </c>
      <c r="V4" s="6">
        <v>25</v>
      </c>
      <c r="W4" s="6">
        <v>25</v>
      </c>
      <c r="X4" s="6">
        <v>21</v>
      </c>
      <c r="Y4" s="6">
        <v>24</v>
      </c>
      <c r="Z4" s="6">
        <v>21</v>
      </c>
      <c r="AA4" s="6">
        <v>25</v>
      </c>
      <c r="AB4" s="16">
        <f>SUM(E4:AA4)</f>
        <v>542</v>
      </c>
      <c r="AC4" s="6">
        <v>10</v>
      </c>
      <c r="AD4" s="10">
        <f>SUM(AB4:AC4)</f>
        <v>552</v>
      </c>
      <c r="AF4" s="17"/>
      <c r="AG4" s="18" t="s">
        <v>136</v>
      </c>
      <c r="AI4" t="s">
        <v>167</v>
      </c>
    </row>
    <row r="5" spans="1:35" ht="12.75">
      <c r="A5" s="9">
        <v>4</v>
      </c>
      <c r="B5" s="3">
        <v>6</v>
      </c>
      <c r="C5" s="5" t="s">
        <v>36</v>
      </c>
      <c r="D5" s="5"/>
      <c r="E5" s="6">
        <v>23</v>
      </c>
      <c r="F5" s="6">
        <v>25</v>
      </c>
      <c r="G5" s="6">
        <v>24</v>
      </c>
      <c r="H5" s="6">
        <v>18</v>
      </c>
      <c r="I5" s="6">
        <v>25</v>
      </c>
      <c r="J5" s="6">
        <v>24</v>
      </c>
      <c r="K5" s="6">
        <v>25</v>
      </c>
      <c r="L5" s="6">
        <v>25</v>
      </c>
      <c r="M5" s="6">
        <v>21</v>
      </c>
      <c r="N5" s="6">
        <v>22</v>
      </c>
      <c r="O5" s="6">
        <v>25</v>
      </c>
      <c r="P5" s="6">
        <v>20</v>
      </c>
      <c r="Q5" s="6">
        <v>25</v>
      </c>
      <c r="R5" s="6">
        <v>25</v>
      </c>
      <c r="S5" s="6">
        <v>25</v>
      </c>
      <c r="T5" s="6">
        <v>23</v>
      </c>
      <c r="U5" s="6">
        <v>25</v>
      </c>
      <c r="V5" s="6">
        <v>23</v>
      </c>
      <c r="W5" s="6">
        <v>25</v>
      </c>
      <c r="X5" s="6">
        <v>19</v>
      </c>
      <c r="Y5" s="6">
        <v>25</v>
      </c>
      <c r="Z5" s="6">
        <v>20.5</v>
      </c>
      <c r="AA5" s="6">
        <v>25</v>
      </c>
      <c r="AB5" s="16">
        <f t="shared" si="0"/>
        <v>537.5</v>
      </c>
      <c r="AC5" s="6">
        <v>10</v>
      </c>
      <c r="AD5" s="10">
        <f t="shared" si="1"/>
        <v>547.5</v>
      </c>
      <c r="AF5" s="21"/>
      <c r="AG5" s="18" t="s">
        <v>137</v>
      </c>
      <c r="AI5" t="s">
        <v>170</v>
      </c>
    </row>
    <row r="6" spans="1:35" ht="12.75">
      <c r="A6" s="9">
        <v>3</v>
      </c>
      <c r="B6" s="3">
        <v>53</v>
      </c>
      <c r="C6" s="5" t="s">
        <v>71</v>
      </c>
      <c r="D6" s="5"/>
      <c r="E6" s="6">
        <v>25</v>
      </c>
      <c r="F6" s="6">
        <v>25</v>
      </c>
      <c r="G6" s="6">
        <v>25</v>
      </c>
      <c r="H6" s="6">
        <v>25</v>
      </c>
      <c r="I6" s="6">
        <v>24</v>
      </c>
      <c r="J6" s="6">
        <v>20</v>
      </c>
      <c r="K6" s="6">
        <v>25</v>
      </c>
      <c r="L6" s="6">
        <v>24</v>
      </c>
      <c r="M6" s="6">
        <v>23</v>
      </c>
      <c r="N6" s="6">
        <v>23</v>
      </c>
      <c r="O6" s="6">
        <v>23</v>
      </c>
      <c r="P6" s="6">
        <v>16</v>
      </c>
      <c r="Q6" s="6">
        <v>20</v>
      </c>
      <c r="R6" s="6">
        <v>25</v>
      </c>
      <c r="S6" s="6">
        <v>25</v>
      </c>
      <c r="T6" s="6">
        <v>23</v>
      </c>
      <c r="U6" s="6">
        <v>25</v>
      </c>
      <c r="V6" s="6">
        <v>24</v>
      </c>
      <c r="W6" s="6">
        <v>25</v>
      </c>
      <c r="X6" s="6">
        <v>22</v>
      </c>
      <c r="Y6" s="6">
        <v>25</v>
      </c>
      <c r="Z6" s="6">
        <v>22</v>
      </c>
      <c r="AA6" s="6">
        <v>24</v>
      </c>
      <c r="AB6" s="22">
        <f t="shared" si="0"/>
        <v>538</v>
      </c>
      <c r="AC6" s="6">
        <v>9</v>
      </c>
      <c r="AD6" s="10">
        <f t="shared" si="1"/>
        <v>547</v>
      </c>
      <c r="AF6" s="19"/>
      <c r="AG6" s="18" t="s">
        <v>138</v>
      </c>
      <c r="AI6" t="s">
        <v>168</v>
      </c>
    </row>
    <row r="7" spans="1:30" ht="12.75">
      <c r="A7" s="9">
        <v>5</v>
      </c>
      <c r="B7" s="3">
        <v>25</v>
      </c>
      <c r="C7" s="5" t="s">
        <v>151</v>
      </c>
      <c r="D7" s="5"/>
      <c r="E7" s="6">
        <v>25</v>
      </c>
      <c r="F7" s="6">
        <v>25</v>
      </c>
      <c r="G7" s="6">
        <v>25</v>
      </c>
      <c r="H7" s="6">
        <v>23</v>
      </c>
      <c r="I7" s="6">
        <v>20</v>
      </c>
      <c r="J7" s="6">
        <v>22</v>
      </c>
      <c r="K7" s="6">
        <v>25</v>
      </c>
      <c r="L7" s="6">
        <v>25</v>
      </c>
      <c r="M7" s="6">
        <v>23</v>
      </c>
      <c r="N7" s="6">
        <v>25</v>
      </c>
      <c r="O7" s="6">
        <v>25</v>
      </c>
      <c r="P7" s="6">
        <v>21</v>
      </c>
      <c r="Q7" s="6">
        <v>25</v>
      </c>
      <c r="R7" s="6">
        <v>24</v>
      </c>
      <c r="S7" s="6">
        <v>25</v>
      </c>
      <c r="T7" s="6">
        <v>20</v>
      </c>
      <c r="U7" s="6">
        <v>25</v>
      </c>
      <c r="V7" s="6">
        <v>25</v>
      </c>
      <c r="W7" s="6">
        <v>25</v>
      </c>
      <c r="X7" s="6">
        <v>18</v>
      </c>
      <c r="Y7" s="6">
        <v>25</v>
      </c>
      <c r="Z7" s="6">
        <v>25</v>
      </c>
      <c r="AA7" s="6">
        <v>25</v>
      </c>
      <c r="AB7" s="20">
        <f t="shared" si="0"/>
        <v>546</v>
      </c>
      <c r="AC7" s="6">
        <v>0</v>
      </c>
      <c r="AD7" s="10">
        <f t="shared" si="1"/>
        <v>546</v>
      </c>
    </row>
    <row r="8" spans="1:30" ht="12.75">
      <c r="A8" s="9">
        <v>6</v>
      </c>
      <c r="B8" s="3">
        <v>14</v>
      </c>
      <c r="C8" s="5" t="s">
        <v>43</v>
      </c>
      <c r="D8" s="5"/>
      <c r="E8" s="6">
        <v>23</v>
      </c>
      <c r="F8" s="6">
        <v>25</v>
      </c>
      <c r="G8" s="6">
        <v>25</v>
      </c>
      <c r="H8" s="6">
        <v>24</v>
      </c>
      <c r="I8" s="6">
        <v>25</v>
      </c>
      <c r="J8" s="6">
        <v>19</v>
      </c>
      <c r="K8" s="6">
        <v>23</v>
      </c>
      <c r="L8" s="6">
        <v>25</v>
      </c>
      <c r="M8" s="6">
        <v>23</v>
      </c>
      <c r="N8" s="6">
        <v>23</v>
      </c>
      <c r="O8" s="6">
        <v>25</v>
      </c>
      <c r="P8" s="6">
        <v>19</v>
      </c>
      <c r="Q8" s="6">
        <v>20</v>
      </c>
      <c r="R8" s="6">
        <v>22</v>
      </c>
      <c r="S8" s="6">
        <v>26</v>
      </c>
      <c r="T8" s="6">
        <v>22</v>
      </c>
      <c r="U8" s="6">
        <v>25</v>
      </c>
      <c r="V8" s="6">
        <v>24</v>
      </c>
      <c r="W8" s="6">
        <v>25</v>
      </c>
      <c r="X8" s="6">
        <v>20</v>
      </c>
      <c r="Y8" s="6">
        <v>25</v>
      </c>
      <c r="Z8" s="6">
        <v>25</v>
      </c>
      <c r="AA8" s="6">
        <v>21</v>
      </c>
      <c r="AB8" s="22">
        <f t="shared" si="0"/>
        <v>534</v>
      </c>
      <c r="AC8" s="6">
        <v>9</v>
      </c>
      <c r="AD8" s="10">
        <f t="shared" si="1"/>
        <v>543</v>
      </c>
    </row>
    <row r="9" spans="1:31" ht="12.75">
      <c r="A9" s="9">
        <v>7</v>
      </c>
      <c r="B9" s="3">
        <v>57</v>
      </c>
      <c r="C9" s="5" t="s">
        <v>73</v>
      </c>
      <c r="D9" s="5"/>
      <c r="E9" s="6">
        <v>25</v>
      </c>
      <c r="F9" s="6">
        <v>25</v>
      </c>
      <c r="G9" s="6">
        <v>25</v>
      </c>
      <c r="H9" s="6">
        <v>10</v>
      </c>
      <c r="I9" s="6">
        <v>25</v>
      </c>
      <c r="J9" s="6">
        <v>25</v>
      </c>
      <c r="K9" s="6">
        <v>25</v>
      </c>
      <c r="L9" s="6">
        <v>25</v>
      </c>
      <c r="M9" s="6">
        <v>25</v>
      </c>
      <c r="N9" s="6">
        <v>25</v>
      </c>
      <c r="O9" s="6">
        <v>25</v>
      </c>
      <c r="P9" s="6">
        <v>18</v>
      </c>
      <c r="Q9" s="6">
        <v>25</v>
      </c>
      <c r="R9" s="6">
        <v>23</v>
      </c>
      <c r="S9" s="6">
        <v>25</v>
      </c>
      <c r="T9" s="6">
        <v>25</v>
      </c>
      <c r="U9" s="6">
        <v>25</v>
      </c>
      <c r="V9" s="6">
        <v>24</v>
      </c>
      <c r="W9" s="6">
        <v>25</v>
      </c>
      <c r="X9" s="6">
        <v>20</v>
      </c>
      <c r="Y9" s="6">
        <v>24</v>
      </c>
      <c r="Z9" s="6">
        <v>24</v>
      </c>
      <c r="AA9" s="6">
        <v>25</v>
      </c>
      <c r="AB9" s="20">
        <f>SUM(E9:AA9)</f>
        <v>543</v>
      </c>
      <c r="AC9" s="6">
        <v>0</v>
      </c>
      <c r="AD9" s="10">
        <f t="shared" si="1"/>
        <v>543</v>
      </c>
      <c r="AE9" s="14" t="s">
        <v>139</v>
      </c>
    </row>
    <row r="10" spans="1:31" ht="12.75">
      <c r="A10" s="9">
        <v>8</v>
      </c>
      <c r="B10" s="3">
        <v>56</v>
      </c>
      <c r="C10" s="5" t="s">
        <v>72</v>
      </c>
      <c r="D10" s="5"/>
      <c r="E10" s="6">
        <v>25</v>
      </c>
      <c r="F10" s="6">
        <v>25</v>
      </c>
      <c r="G10" s="6">
        <v>25</v>
      </c>
      <c r="H10" s="6">
        <v>20</v>
      </c>
      <c r="I10" s="6">
        <v>22</v>
      </c>
      <c r="J10" s="6">
        <v>25</v>
      </c>
      <c r="K10" s="6">
        <v>25</v>
      </c>
      <c r="L10" s="6">
        <v>25</v>
      </c>
      <c r="M10" s="6">
        <v>25</v>
      </c>
      <c r="N10" s="6">
        <v>25</v>
      </c>
      <c r="O10" s="6">
        <v>25</v>
      </c>
      <c r="P10" s="6">
        <v>18</v>
      </c>
      <c r="Q10" s="6">
        <v>25</v>
      </c>
      <c r="R10" s="6">
        <v>22</v>
      </c>
      <c r="S10" s="6">
        <v>25</v>
      </c>
      <c r="T10" s="6">
        <f>6+4+6+4+3+2</f>
        <v>25</v>
      </c>
      <c r="U10" s="6">
        <v>25</v>
      </c>
      <c r="V10" s="6">
        <v>25</v>
      </c>
      <c r="W10" s="6">
        <v>24</v>
      </c>
      <c r="X10" s="6">
        <v>23</v>
      </c>
      <c r="Y10" s="6">
        <v>25</v>
      </c>
      <c r="Z10" s="6">
        <v>0</v>
      </c>
      <c r="AA10" s="6">
        <v>25</v>
      </c>
      <c r="AB10" s="22">
        <f t="shared" si="0"/>
        <v>529</v>
      </c>
      <c r="AC10" s="6">
        <v>9</v>
      </c>
      <c r="AD10" s="10">
        <f>SUM(AB10:AC10)</f>
        <v>538</v>
      </c>
      <c r="AE10" s="14" t="s">
        <v>139</v>
      </c>
    </row>
    <row r="11" spans="1:30" ht="12.75">
      <c r="A11" s="9">
        <v>9</v>
      </c>
      <c r="B11" s="3">
        <v>52</v>
      </c>
      <c r="C11" s="5" t="s">
        <v>153</v>
      </c>
      <c r="D11" s="5"/>
      <c r="E11" s="6">
        <v>25</v>
      </c>
      <c r="F11" s="6">
        <v>25</v>
      </c>
      <c r="G11" s="6">
        <v>25</v>
      </c>
      <c r="H11" s="6">
        <v>25</v>
      </c>
      <c r="I11" s="6">
        <v>20</v>
      </c>
      <c r="J11" s="6">
        <v>22</v>
      </c>
      <c r="K11" s="6">
        <v>24</v>
      </c>
      <c r="L11" s="6">
        <v>25</v>
      </c>
      <c r="M11" s="6">
        <v>23</v>
      </c>
      <c r="N11" s="6">
        <v>25</v>
      </c>
      <c r="O11" s="6">
        <v>23</v>
      </c>
      <c r="P11" s="6">
        <v>19</v>
      </c>
      <c r="Q11" s="6">
        <v>20</v>
      </c>
      <c r="R11" s="6">
        <v>23</v>
      </c>
      <c r="S11" s="6">
        <v>25</v>
      </c>
      <c r="T11" s="6">
        <v>25</v>
      </c>
      <c r="U11" s="6">
        <v>24</v>
      </c>
      <c r="V11" s="6">
        <v>25</v>
      </c>
      <c r="W11" s="6">
        <v>20</v>
      </c>
      <c r="X11" s="6">
        <v>23</v>
      </c>
      <c r="Y11" s="6">
        <v>24</v>
      </c>
      <c r="Z11" s="6">
        <v>23</v>
      </c>
      <c r="AA11" s="6">
        <v>25</v>
      </c>
      <c r="AB11" s="20">
        <f t="shared" si="0"/>
        <v>538</v>
      </c>
      <c r="AC11" s="6">
        <v>0</v>
      </c>
      <c r="AD11" s="10">
        <f t="shared" si="1"/>
        <v>538</v>
      </c>
    </row>
    <row r="12" spans="1:30" ht="12.75">
      <c r="A12" s="9">
        <v>10</v>
      </c>
      <c r="B12" s="3">
        <v>65</v>
      </c>
      <c r="C12" s="5" t="s">
        <v>80</v>
      </c>
      <c r="D12" s="5"/>
      <c r="E12" s="6">
        <v>24</v>
      </c>
      <c r="F12" s="6">
        <v>25</v>
      </c>
      <c r="G12" s="6">
        <v>22</v>
      </c>
      <c r="H12" s="6">
        <v>25</v>
      </c>
      <c r="I12" s="6">
        <v>18</v>
      </c>
      <c r="J12" s="6">
        <v>21</v>
      </c>
      <c r="K12" s="6">
        <v>25</v>
      </c>
      <c r="L12" s="6">
        <v>16</v>
      </c>
      <c r="M12" s="6">
        <v>24</v>
      </c>
      <c r="N12" s="6">
        <v>23</v>
      </c>
      <c r="O12" s="6">
        <v>25</v>
      </c>
      <c r="P12" s="6">
        <v>23</v>
      </c>
      <c r="Q12" s="6">
        <v>25</v>
      </c>
      <c r="R12" s="6">
        <v>24</v>
      </c>
      <c r="S12" s="6">
        <v>25</v>
      </c>
      <c r="T12" s="6">
        <v>22</v>
      </c>
      <c r="U12" s="6">
        <v>25</v>
      </c>
      <c r="V12" s="6">
        <v>25</v>
      </c>
      <c r="W12" s="6">
        <v>25</v>
      </c>
      <c r="X12" s="6">
        <v>22</v>
      </c>
      <c r="Y12" s="6">
        <v>24</v>
      </c>
      <c r="Z12" s="6">
        <v>25</v>
      </c>
      <c r="AA12" s="6">
        <v>25</v>
      </c>
      <c r="AB12" s="20">
        <f t="shared" si="0"/>
        <v>538</v>
      </c>
      <c r="AC12" s="6">
        <v>0</v>
      </c>
      <c r="AD12" s="10">
        <f t="shared" si="1"/>
        <v>538</v>
      </c>
    </row>
    <row r="13" spans="1:30" ht="12.75">
      <c r="A13" s="9">
        <v>11</v>
      </c>
      <c r="B13" s="3">
        <v>18</v>
      </c>
      <c r="C13" s="5" t="s">
        <v>147</v>
      </c>
      <c r="D13" s="5"/>
      <c r="E13" s="6">
        <v>22</v>
      </c>
      <c r="F13" s="6">
        <v>25</v>
      </c>
      <c r="G13" s="6">
        <v>25</v>
      </c>
      <c r="H13" s="6">
        <v>22</v>
      </c>
      <c r="I13" s="6">
        <v>20</v>
      </c>
      <c r="J13" s="6">
        <v>22</v>
      </c>
      <c r="K13" s="6">
        <v>23</v>
      </c>
      <c r="L13" s="6">
        <v>23</v>
      </c>
      <c r="M13" s="6">
        <v>23</v>
      </c>
      <c r="N13" s="6">
        <v>25</v>
      </c>
      <c r="O13" s="6">
        <v>23</v>
      </c>
      <c r="P13" s="6">
        <v>19</v>
      </c>
      <c r="Q13" s="6">
        <v>23</v>
      </c>
      <c r="R13" s="6">
        <v>20</v>
      </c>
      <c r="S13" s="6">
        <v>25</v>
      </c>
      <c r="T13" s="6">
        <v>23</v>
      </c>
      <c r="U13" s="6">
        <v>24</v>
      </c>
      <c r="V13" s="6">
        <v>25</v>
      </c>
      <c r="W13" s="6">
        <v>25</v>
      </c>
      <c r="X13" s="6">
        <v>25</v>
      </c>
      <c r="Y13" s="6">
        <v>25</v>
      </c>
      <c r="Z13" s="6">
        <v>24</v>
      </c>
      <c r="AA13" s="6">
        <v>25</v>
      </c>
      <c r="AB13" s="20">
        <f t="shared" si="0"/>
        <v>536</v>
      </c>
      <c r="AC13" s="6">
        <v>0</v>
      </c>
      <c r="AD13" s="10">
        <f t="shared" si="1"/>
        <v>536</v>
      </c>
    </row>
    <row r="14" spans="1:30" ht="12.75">
      <c r="A14" s="9">
        <v>13</v>
      </c>
      <c r="B14" s="3">
        <v>36</v>
      </c>
      <c r="C14" s="11" t="s">
        <v>57</v>
      </c>
      <c r="D14" s="11"/>
      <c r="E14" s="6">
        <v>21</v>
      </c>
      <c r="F14" s="6">
        <v>25</v>
      </c>
      <c r="G14" s="6">
        <v>25</v>
      </c>
      <c r="H14" s="6">
        <v>24</v>
      </c>
      <c r="I14" s="6">
        <v>24</v>
      </c>
      <c r="J14" s="6">
        <v>22</v>
      </c>
      <c r="K14" s="6">
        <v>24</v>
      </c>
      <c r="L14" s="6">
        <v>25</v>
      </c>
      <c r="M14" s="6">
        <v>20</v>
      </c>
      <c r="N14" s="6">
        <v>25</v>
      </c>
      <c r="O14" s="6">
        <v>21</v>
      </c>
      <c r="P14" s="6">
        <v>16</v>
      </c>
      <c r="Q14" s="6">
        <v>23</v>
      </c>
      <c r="R14" s="6">
        <v>25</v>
      </c>
      <c r="S14" s="6">
        <v>25</v>
      </c>
      <c r="T14" s="6">
        <v>25</v>
      </c>
      <c r="U14" s="6">
        <v>25</v>
      </c>
      <c r="V14" s="6">
        <v>25</v>
      </c>
      <c r="W14" s="6">
        <f>8+8+4</f>
        <v>20</v>
      </c>
      <c r="X14" s="6">
        <v>23</v>
      </c>
      <c r="Y14" s="6">
        <v>24</v>
      </c>
      <c r="Z14" s="6">
        <v>23</v>
      </c>
      <c r="AA14" s="6">
        <v>23</v>
      </c>
      <c r="AB14" s="20">
        <f t="shared" si="0"/>
        <v>533</v>
      </c>
      <c r="AC14" s="6">
        <v>0</v>
      </c>
      <c r="AD14" s="12">
        <f t="shared" si="1"/>
        <v>533</v>
      </c>
    </row>
    <row r="15" spans="1:31" ht="12.75">
      <c r="A15" s="9">
        <v>12</v>
      </c>
      <c r="B15" s="3">
        <v>12</v>
      </c>
      <c r="C15" s="5" t="s">
        <v>41</v>
      </c>
      <c r="D15" s="5"/>
      <c r="E15" s="6">
        <v>25</v>
      </c>
      <c r="F15" s="6">
        <v>25</v>
      </c>
      <c r="G15" s="6">
        <v>25</v>
      </c>
      <c r="H15" s="6">
        <v>25</v>
      </c>
      <c r="I15" s="6">
        <v>23</v>
      </c>
      <c r="J15" s="6">
        <v>21</v>
      </c>
      <c r="K15" s="6">
        <v>25</v>
      </c>
      <c r="L15" s="6">
        <v>25</v>
      </c>
      <c r="M15" s="6">
        <v>21</v>
      </c>
      <c r="N15" s="6">
        <v>19</v>
      </c>
      <c r="O15" s="6">
        <v>23</v>
      </c>
      <c r="P15" s="6">
        <v>16</v>
      </c>
      <c r="Q15" s="6">
        <v>19</v>
      </c>
      <c r="R15" s="6">
        <v>22</v>
      </c>
      <c r="S15" s="6">
        <v>22</v>
      </c>
      <c r="T15" s="6">
        <v>21</v>
      </c>
      <c r="U15" s="6">
        <v>23</v>
      </c>
      <c r="V15" s="6">
        <v>25</v>
      </c>
      <c r="W15" s="6">
        <v>25</v>
      </c>
      <c r="X15" s="6">
        <v>25</v>
      </c>
      <c r="Y15" s="6">
        <v>20</v>
      </c>
      <c r="Z15" s="6">
        <v>25</v>
      </c>
      <c r="AA15" s="6">
        <v>23</v>
      </c>
      <c r="AB15" s="22">
        <f t="shared" si="0"/>
        <v>523</v>
      </c>
      <c r="AC15" s="6">
        <v>9</v>
      </c>
      <c r="AD15" s="10">
        <f t="shared" si="1"/>
        <v>532</v>
      </c>
      <c r="AE15" s="14" t="s">
        <v>140</v>
      </c>
    </row>
    <row r="16" spans="1:30" ht="12.75">
      <c r="A16" s="9">
        <v>14</v>
      </c>
      <c r="B16" s="3">
        <v>3</v>
      </c>
      <c r="C16" s="5" t="s">
        <v>32</v>
      </c>
      <c r="D16" s="5"/>
      <c r="E16" s="6">
        <v>23</v>
      </c>
      <c r="F16" s="6">
        <v>25</v>
      </c>
      <c r="G16" s="6">
        <v>22</v>
      </c>
      <c r="H16" s="6">
        <v>23</v>
      </c>
      <c r="I16" s="6">
        <v>25</v>
      </c>
      <c r="J16" s="6">
        <v>17</v>
      </c>
      <c r="K16" s="6">
        <v>22</v>
      </c>
      <c r="L16" s="6">
        <v>25</v>
      </c>
      <c r="M16" s="6">
        <v>23</v>
      </c>
      <c r="N16" s="6">
        <v>23</v>
      </c>
      <c r="O16" s="6">
        <v>25</v>
      </c>
      <c r="P16" s="6">
        <v>22</v>
      </c>
      <c r="Q16" s="6">
        <v>20</v>
      </c>
      <c r="R16" s="6">
        <v>25</v>
      </c>
      <c r="S16" s="6">
        <v>24</v>
      </c>
      <c r="T16" s="6">
        <v>24</v>
      </c>
      <c r="U16" s="6">
        <v>23</v>
      </c>
      <c r="V16" s="6">
        <v>25</v>
      </c>
      <c r="W16" s="6">
        <v>22</v>
      </c>
      <c r="X16" s="6">
        <v>21</v>
      </c>
      <c r="Y16" s="6">
        <v>24</v>
      </c>
      <c r="Z16" s="6">
        <v>24</v>
      </c>
      <c r="AA16" s="6">
        <v>25</v>
      </c>
      <c r="AB16" s="20">
        <f t="shared" si="0"/>
        <v>532</v>
      </c>
      <c r="AC16" s="6">
        <v>0</v>
      </c>
      <c r="AD16" s="10">
        <f>SUM(AB16:AC16)</f>
        <v>532</v>
      </c>
    </row>
    <row r="17" spans="1:31" ht="12.75">
      <c r="A17" s="9">
        <v>15</v>
      </c>
      <c r="B17" s="3">
        <v>59</v>
      </c>
      <c r="C17" s="5" t="s">
        <v>74</v>
      </c>
      <c r="D17" s="5"/>
      <c r="E17" s="6">
        <v>23</v>
      </c>
      <c r="F17" s="6">
        <v>25</v>
      </c>
      <c r="G17" s="6">
        <v>23</v>
      </c>
      <c r="H17" s="6">
        <v>24</v>
      </c>
      <c r="I17" s="6">
        <v>20</v>
      </c>
      <c r="J17" s="6">
        <v>22</v>
      </c>
      <c r="K17" s="6">
        <v>25</v>
      </c>
      <c r="L17" s="6">
        <v>25</v>
      </c>
      <c r="M17" s="6">
        <v>22</v>
      </c>
      <c r="N17" s="6">
        <v>25</v>
      </c>
      <c r="O17" s="6">
        <v>22</v>
      </c>
      <c r="P17" s="6">
        <v>21</v>
      </c>
      <c r="Q17" s="6">
        <v>21</v>
      </c>
      <c r="R17" s="6">
        <v>22</v>
      </c>
      <c r="S17" s="6">
        <v>24</v>
      </c>
      <c r="T17" s="6">
        <v>22</v>
      </c>
      <c r="U17" s="6">
        <v>21</v>
      </c>
      <c r="V17" s="6">
        <v>24</v>
      </c>
      <c r="W17" s="6">
        <v>21</v>
      </c>
      <c r="X17" s="6">
        <v>16</v>
      </c>
      <c r="Y17" s="6">
        <v>25</v>
      </c>
      <c r="Z17" s="6">
        <v>24</v>
      </c>
      <c r="AA17" s="6">
        <v>23</v>
      </c>
      <c r="AB17" s="22">
        <f t="shared" si="0"/>
        <v>520</v>
      </c>
      <c r="AC17" s="6">
        <v>9</v>
      </c>
      <c r="AD17" s="10">
        <f t="shared" si="1"/>
        <v>529</v>
      </c>
      <c r="AE17" s="14" t="s">
        <v>143</v>
      </c>
    </row>
    <row r="18" spans="1:30" ht="12.75">
      <c r="A18" s="9">
        <v>16</v>
      </c>
      <c r="B18" s="3">
        <v>28</v>
      </c>
      <c r="C18" s="5" t="s">
        <v>51</v>
      </c>
      <c r="D18" s="5"/>
      <c r="E18" s="6">
        <v>25</v>
      </c>
      <c r="F18" s="6">
        <v>25</v>
      </c>
      <c r="G18" s="6">
        <v>25</v>
      </c>
      <c r="H18" s="6">
        <v>25</v>
      </c>
      <c r="I18" s="6">
        <v>21</v>
      </c>
      <c r="J18" s="6">
        <v>22</v>
      </c>
      <c r="K18" s="6">
        <v>22</v>
      </c>
      <c r="L18" s="6">
        <v>25</v>
      </c>
      <c r="M18" s="6">
        <v>23</v>
      </c>
      <c r="N18" s="6">
        <v>25</v>
      </c>
      <c r="O18" s="6">
        <f>5+5+5+9</f>
        <v>24</v>
      </c>
      <c r="P18" s="6">
        <v>22</v>
      </c>
      <c r="Q18" s="6">
        <v>22</v>
      </c>
      <c r="R18" s="6">
        <f>8+9+4</f>
        <v>21</v>
      </c>
      <c r="S18" s="6">
        <v>25</v>
      </c>
      <c r="T18" s="6">
        <f>2+1+5+4+3+2</f>
        <v>17</v>
      </c>
      <c r="U18" s="6">
        <v>22</v>
      </c>
      <c r="V18" s="6">
        <v>22</v>
      </c>
      <c r="W18" s="6">
        <v>17</v>
      </c>
      <c r="X18" s="6">
        <v>21</v>
      </c>
      <c r="Y18" s="6">
        <v>25</v>
      </c>
      <c r="Z18" s="6">
        <v>24</v>
      </c>
      <c r="AA18" s="6">
        <v>25</v>
      </c>
      <c r="AB18" s="20">
        <f t="shared" si="0"/>
        <v>525</v>
      </c>
      <c r="AC18" s="6">
        <v>0</v>
      </c>
      <c r="AD18" s="10">
        <f t="shared" si="1"/>
        <v>525</v>
      </c>
    </row>
    <row r="19" spans="1:30" ht="12.75">
      <c r="A19" s="9">
        <v>17</v>
      </c>
      <c r="B19" s="3">
        <v>5</v>
      </c>
      <c r="C19" s="5" t="s">
        <v>34</v>
      </c>
      <c r="D19" s="5"/>
      <c r="E19" s="6">
        <v>24</v>
      </c>
      <c r="F19" s="6">
        <v>25</v>
      </c>
      <c r="G19" s="6">
        <v>24</v>
      </c>
      <c r="H19" s="6">
        <v>22</v>
      </c>
      <c r="I19" s="6">
        <v>21</v>
      </c>
      <c r="J19" s="6">
        <v>20</v>
      </c>
      <c r="K19" s="6">
        <v>25</v>
      </c>
      <c r="L19" s="6">
        <v>25</v>
      </c>
      <c r="M19" s="6">
        <v>21</v>
      </c>
      <c r="N19" s="6">
        <v>23</v>
      </c>
      <c r="O19" s="6">
        <v>21</v>
      </c>
      <c r="P19" s="6">
        <v>23</v>
      </c>
      <c r="Q19" s="6">
        <v>25</v>
      </c>
      <c r="R19" s="6">
        <v>24</v>
      </c>
      <c r="S19" s="6">
        <v>23</v>
      </c>
      <c r="T19" s="6">
        <v>20</v>
      </c>
      <c r="U19" s="6">
        <v>23</v>
      </c>
      <c r="V19" s="6">
        <v>23</v>
      </c>
      <c r="W19" s="6">
        <v>16</v>
      </c>
      <c r="X19" s="6">
        <v>20</v>
      </c>
      <c r="Y19" s="6">
        <v>23</v>
      </c>
      <c r="Z19" s="6">
        <v>25</v>
      </c>
      <c r="AA19" s="6">
        <v>25</v>
      </c>
      <c r="AB19" s="20">
        <f t="shared" si="0"/>
        <v>521</v>
      </c>
      <c r="AC19" s="6">
        <v>0</v>
      </c>
      <c r="AD19" s="10">
        <f t="shared" si="1"/>
        <v>521</v>
      </c>
    </row>
    <row r="20" spans="1:31" ht="12.75">
      <c r="A20" s="9">
        <v>18</v>
      </c>
      <c r="B20" s="3">
        <v>34</v>
      </c>
      <c r="C20" s="5" t="s">
        <v>55</v>
      </c>
      <c r="D20" s="5"/>
      <c r="E20" s="6">
        <v>24</v>
      </c>
      <c r="F20" s="6">
        <v>25</v>
      </c>
      <c r="G20" s="6">
        <v>23</v>
      </c>
      <c r="H20" s="6">
        <v>23</v>
      </c>
      <c r="I20" s="6">
        <v>24</v>
      </c>
      <c r="J20" s="6">
        <v>5</v>
      </c>
      <c r="K20" s="6">
        <v>24</v>
      </c>
      <c r="L20" s="6">
        <v>25</v>
      </c>
      <c r="M20" s="6">
        <v>18</v>
      </c>
      <c r="N20" s="6">
        <v>25</v>
      </c>
      <c r="O20" s="6">
        <v>24</v>
      </c>
      <c r="P20" s="6">
        <v>23</v>
      </c>
      <c r="Q20" s="6">
        <v>20</v>
      </c>
      <c r="R20" s="6">
        <v>23</v>
      </c>
      <c r="S20" s="6">
        <v>23</v>
      </c>
      <c r="T20" s="6">
        <v>23</v>
      </c>
      <c r="U20" s="6">
        <v>25</v>
      </c>
      <c r="V20" s="6">
        <v>25</v>
      </c>
      <c r="W20" s="6">
        <v>24</v>
      </c>
      <c r="X20" s="6">
        <v>22</v>
      </c>
      <c r="Y20" s="6">
        <v>24</v>
      </c>
      <c r="Z20" s="6">
        <v>24</v>
      </c>
      <c r="AA20" s="6">
        <v>22</v>
      </c>
      <c r="AB20" s="20">
        <f t="shared" si="0"/>
        <v>518</v>
      </c>
      <c r="AC20" s="6">
        <v>0</v>
      </c>
      <c r="AD20" s="10">
        <f t="shared" si="1"/>
        <v>518</v>
      </c>
      <c r="AE20" s="14" t="s">
        <v>140</v>
      </c>
    </row>
    <row r="21" spans="1:30" ht="12.75">
      <c r="A21" s="9">
        <v>19</v>
      </c>
      <c r="B21" s="3">
        <v>58</v>
      </c>
      <c r="C21" s="5" t="s">
        <v>159</v>
      </c>
      <c r="D21" s="5"/>
      <c r="E21" s="6">
        <v>23</v>
      </c>
      <c r="F21" s="6">
        <v>25</v>
      </c>
      <c r="G21" s="6">
        <v>25</v>
      </c>
      <c r="H21" s="6">
        <v>20</v>
      </c>
      <c r="I21" s="6">
        <v>22</v>
      </c>
      <c r="J21" s="6">
        <v>20</v>
      </c>
      <c r="K21" s="6">
        <v>25</v>
      </c>
      <c r="L21" s="6">
        <v>23</v>
      </c>
      <c r="M21" s="6">
        <v>21</v>
      </c>
      <c r="N21" s="6">
        <v>24</v>
      </c>
      <c r="O21" s="6">
        <v>24</v>
      </c>
      <c r="P21" s="6">
        <v>21</v>
      </c>
      <c r="Q21" s="6">
        <v>25</v>
      </c>
      <c r="R21" s="6">
        <f>7+6+5</f>
        <v>18</v>
      </c>
      <c r="S21" s="6">
        <v>24</v>
      </c>
      <c r="T21" s="6">
        <f>4+2+4+4+3+2</f>
        <v>19</v>
      </c>
      <c r="U21" s="6">
        <v>24</v>
      </c>
      <c r="V21" s="6">
        <v>25</v>
      </c>
      <c r="W21" s="6">
        <v>25</v>
      </c>
      <c r="X21" s="6">
        <v>0</v>
      </c>
      <c r="Y21" s="6">
        <v>25</v>
      </c>
      <c r="Z21" s="6">
        <v>22</v>
      </c>
      <c r="AA21" s="6">
        <v>25</v>
      </c>
      <c r="AB21" s="22">
        <f t="shared" si="0"/>
        <v>505</v>
      </c>
      <c r="AC21" s="6">
        <v>9</v>
      </c>
      <c r="AD21" s="10">
        <f t="shared" si="1"/>
        <v>514</v>
      </c>
    </row>
    <row r="22" spans="1:30" ht="12.75">
      <c r="A22" s="9">
        <v>20</v>
      </c>
      <c r="B22" s="3">
        <v>33</v>
      </c>
      <c r="C22" s="5" t="s">
        <v>55</v>
      </c>
      <c r="D22" s="5"/>
      <c r="E22" s="6">
        <v>21</v>
      </c>
      <c r="F22" s="6">
        <v>25</v>
      </c>
      <c r="G22" s="6">
        <v>24</v>
      </c>
      <c r="H22" s="6">
        <v>23</v>
      </c>
      <c r="I22" s="6">
        <v>23</v>
      </c>
      <c r="J22" s="6">
        <v>19</v>
      </c>
      <c r="K22" s="6">
        <v>23</v>
      </c>
      <c r="L22" s="6">
        <v>25</v>
      </c>
      <c r="M22" s="6">
        <v>17</v>
      </c>
      <c r="N22" s="6">
        <v>25</v>
      </c>
      <c r="O22" s="6">
        <v>20</v>
      </c>
      <c r="P22" s="6">
        <v>15</v>
      </c>
      <c r="Q22" s="6">
        <v>25</v>
      </c>
      <c r="R22" s="6">
        <v>18</v>
      </c>
      <c r="S22" s="6">
        <v>23</v>
      </c>
      <c r="T22" s="6">
        <f>6+4+6+4+3+2</f>
        <v>25</v>
      </c>
      <c r="U22" s="6">
        <v>25</v>
      </c>
      <c r="V22" s="6">
        <v>24</v>
      </c>
      <c r="W22" s="6">
        <v>23</v>
      </c>
      <c r="X22" s="6">
        <v>19</v>
      </c>
      <c r="Y22" s="6">
        <v>23</v>
      </c>
      <c r="Z22" s="6">
        <v>23</v>
      </c>
      <c r="AA22" s="6">
        <v>22</v>
      </c>
      <c r="AB22" s="20">
        <f t="shared" si="0"/>
        <v>510</v>
      </c>
      <c r="AC22" s="6">
        <v>0</v>
      </c>
      <c r="AD22" s="10">
        <f t="shared" si="1"/>
        <v>510</v>
      </c>
    </row>
    <row r="23" spans="1:30" ht="12.75">
      <c r="A23" s="9">
        <v>21</v>
      </c>
      <c r="B23" s="3">
        <v>64</v>
      </c>
      <c r="C23" s="5" t="s">
        <v>79</v>
      </c>
      <c r="D23" s="5"/>
      <c r="E23" s="2">
        <v>25</v>
      </c>
      <c r="F23" s="6">
        <v>25</v>
      </c>
      <c r="G23" s="6">
        <v>24</v>
      </c>
      <c r="H23" s="6">
        <v>24</v>
      </c>
      <c r="I23" s="6">
        <v>0</v>
      </c>
      <c r="J23" s="6">
        <v>23</v>
      </c>
      <c r="K23" s="6">
        <v>24</v>
      </c>
      <c r="L23" s="6">
        <v>25</v>
      </c>
      <c r="M23" s="6">
        <v>23</v>
      </c>
      <c r="N23" s="6">
        <v>22</v>
      </c>
      <c r="O23" s="6">
        <v>25</v>
      </c>
      <c r="P23" s="6">
        <v>20</v>
      </c>
      <c r="Q23" s="6">
        <v>20</v>
      </c>
      <c r="R23" s="6">
        <v>23</v>
      </c>
      <c r="S23" s="6">
        <v>25</v>
      </c>
      <c r="T23" s="6">
        <f>6+4+3+3+2+2</f>
        <v>20</v>
      </c>
      <c r="U23" s="6">
        <v>25</v>
      </c>
      <c r="V23" s="6">
        <v>25</v>
      </c>
      <c r="W23" s="6">
        <v>21</v>
      </c>
      <c r="X23" s="6">
        <v>21</v>
      </c>
      <c r="Y23" s="6">
        <v>20</v>
      </c>
      <c r="Z23" s="6">
        <v>22</v>
      </c>
      <c r="AA23" s="6">
        <v>24</v>
      </c>
      <c r="AB23" s="20">
        <f t="shared" si="0"/>
        <v>506</v>
      </c>
      <c r="AC23" s="6">
        <v>0</v>
      </c>
      <c r="AD23" s="10">
        <f t="shared" si="1"/>
        <v>506</v>
      </c>
    </row>
    <row r="24" spans="1:30" ht="12.75">
      <c r="A24" s="9">
        <v>22</v>
      </c>
      <c r="B24" s="3">
        <v>54</v>
      </c>
      <c r="C24" s="5" t="s">
        <v>154</v>
      </c>
      <c r="D24" s="5"/>
      <c r="E24" s="6">
        <v>24</v>
      </c>
      <c r="F24" s="6">
        <v>25</v>
      </c>
      <c r="G24" s="6">
        <v>23</v>
      </c>
      <c r="H24" s="6">
        <v>25</v>
      </c>
      <c r="I24" s="6">
        <v>25</v>
      </c>
      <c r="J24" s="6">
        <v>17</v>
      </c>
      <c r="K24" s="6">
        <v>24</v>
      </c>
      <c r="L24" s="6">
        <v>25</v>
      </c>
      <c r="M24" s="6">
        <v>18</v>
      </c>
      <c r="N24" s="6">
        <v>15</v>
      </c>
      <c r="O24" s="6">
        <v>24</v>
      </c>
      <c r="P24" s="6">
        <v>23</v>
      </c>
      <c r="Q24" s="6">
        <v>15</v>
      </c>
      <c r="R24" s="6">
        <v>20</v>
      </c>
      <c r="S24" s="6">
        <v>25</v>
      </c>
      <c r="T24" s="6">
        <v>17</v>
      </c>
      <c r="U24" s="6">
        <v>23</v>
      </c>
      <c r="V24" s="6">
        <v>23</v>
      </c>
      <c r="W24" s="6">
        <v>17</v>
      </c>
      <c r="X24" s="6">
        <v>18</v>
      </c>
      <c r="Y24" s="6">
        <v>24</v>
      </c>
      <c r="Z24" s="6">
        <v>23</v>
      </c>
      <c r="AA24" s="6">
        <v>20</v>
      </c>
      <c r="AB24" s="22">
        <f t="shared" si="0"/>
        <v>493</v>
      </c>
      <c r="AC24" s="6">
        <v>9</v>
      </c>
      <c r="AD24" s="10">
        <f t="shared" si="1"/>
        <v>502</v>
      </c>
    </row>
    <row r="25" spans="1:30" ht="12.75">
      <c r="A25" s="9">
        <v>23</v>
      </c>
      <c r="B25" s="3">
        <v>55</v>
      </c>
      <c r="C25" s="5" t="s">
        <v>155</v>
      </c>
      <c r="D25" s="5"/>
      <c r="E25" s="6">
        <v>24</v>
      </c>
      <c r="F25" s="6">
        <v>25</v>
      </c>
      <c r="G25" s="6">
        <v>23</v>
      </c>
      <c r="H25" s="6">
        <v>25</v>
      </c>
      <c r="I25" s="6">
        <v>25</v>
      </c>
      <c r="J25" s="6">
        <v>17</v>
      </c>
      <c r="K25" s="6">
        <v>24</v>
      </c>
      <c r="L25" s="6">
        <v>25</v>
      </c>
      <c r="M25" s="6">
        <v>18</v>
      </c>
      <c r="N25" s="6">
        <v>15</v>
      </c>
      <c r="O25" s="6">
        <v>24</v>
      </c>
      <c r="P25" s="6">
        <v>23</v>
      </c>
      <c r="Q25" s="6">
        <v>15</v>
      </c>
      <c r="R25" s="6">
        <v>20</v>
      </c>
      <c r="S25" s="6">
        <v>25</v>
      </c>
      <c r="T25" s="6">
        <f>3+2+6+3+1+2</f>
        <v>17</v>
      </c>
      <c r="U25" s="6">
        <v>23</v>
      </c>
      <c r="V25" s="6">
        <v>23</v>
      </c>
      <c r="W25" s="6">
        <v>17</v>
      </c>
      <c r="X25" s="6">
        <v>18</v>
      </c>
      <c r="Y25" s="6">
        <v>24</v>
      </c>
      <c r="Z25" s="6">
        <v>23</v>
      </c>
      <c r="AA25" s="6">
        <v>20</v>
      </c>
      <c r="AB25" s="22">
        <f t="shared" si="0"/>
        <v>493</v>
      </c>
      <c r="AC25" s="6">
        <v>9</v>
      </c>
      <c r="AD25" s="10">
        <f t="shared" si="1"/>
        <v>502</v>
      </c>
    </row>
    <row r="26" spans="1:31" ht="12.75">
      <c r="A26" s="9">
        <v>24</v>
      </c>
      <c r="B26" s="3">
        <v>98</v>
      </c>
      <c r="C26" s="5" t="s">
        <v>111</v>
      </c>
      <c r="D26" s="5"/>
      <c r="E26" s="6">
        <v>23</v>
      </c>
      <c r="F26" s="6">
        <v>25</v>
      </c>
      <c r="G26" s="6">
        <v>25</v>
      </c>
      <c r="H26" s="6">
        <v>0</v>
      </c>
      <c r="I26" s="6">
        <v>0</v>
      </c>
      <c r="J26" s="6">
        <v>24</v>
      </c>
      <c r="K26" s="6">
        <v>25</v>
      </c>
      <c r="L26" s="6">
        <v>25</v>
      </c>
      <c r="M26" s="6">
        <v>23</v>
      </c>
      <c r="N26" s="6">
        <v>25</v>
      </c>
      <c r="O26" s="6">
        <v>25</v>
      </c>
      <c r="P26" s="6">
        <v>24</v>
      </c>
      <c r="Q26" s="6">
        <v>20</v>
      </c>
      <c r="R26" s="6">
        <v>23</v>
      </c>
      <c r="S26" s="6">
        <v>24</v>
      </c>
      <c r="T26" s="6">
        <v>24</v>
      </c>
      <c r="U26" s="6">
        <v>24</v>
      </c>
      <c r="V26" s="6">
        <v>24</v>
      </c>
      <c r="W26" s="6">
        <v>25</v>
      </c>
      <c r="X26" s="6">
        <v>21</v>
      </c>
      <c r="Y26" s="6">
        <v>25</v>
      </c>
      <c r="Z26" s="6">
        <v>20</v>
      </c>
      <c r="AA26" s="6">
        <v>25</v>
      </c>
      <c r="AB26" s="20">
        <f t="shared" si="0"/>
        <v>499</v>
      </c>
      <c r="AC26" s="6">
        <v>0</v>
      </c>
      <c r="AD26" s="10">
        <f t="shared" si="1"/>
        <v>499</v>
      </c>
      <c r="AE26" s="14" t="s">
        <v>143</v>
      </c>
    </row>
    <row r="27" spans="1:30" ht="12.75">
      <c r="A27" s="9">
        <v>25</v>
      </c>
      <c r="B27" s="3">
        <v>7</v>
      </c>
      <c r="C27" s="5" t="s">
        <v>35</v>
      </c>
      <c r="D27" s="5"/>
      <c r="E27" s="6">
        <v>23</v>
      </c>
      <c r="F27" s="6">
        <v>25</v>
      </c>
      <c r="G27" s="6">
        <v>25</v>
      </c>
      <c r="H27" s="6">
        <v>25</v>
      </c>
      <c r="I27" s="6">
        <v>16</v>
      </c>
      <c r="J27" s="6">
        <v>21</v>
      </c>
      <c r="K27" s="6">
        <v>25</v>
      </c>
      <c r="L27" s="6">
        <v>23</v>
      </c>
      <c r="M27" s="6">
        <v>16</v>
      </c>
      <c r="N27" s="6">
        <v>0</v>
      </c>
      <c r="O27" s="6">
        <v>25</v>
      </c>
      <c r="P27" s="6">
        <v>20</v>
      </c>
      <c r="Q27" s="6">
        <v>20</v>
      </c>
      <c r="R27" s="6">
        <v>23</v>
      </c>
      <c r="S27" s="6">
        <v>24</v>
      </c>
      <c r="T27" s="6">
        <v>21</v>
      </c>
      <c r="U27" s="6">
        <v>25</v>
      </c>
      <c r="V27" s="6">
        <v>19</v>
      </c>
      <c r="W27" s="6">
        <v>16</v>
      </c>
      <c r="X27" s="6">
        <v>21</v>
      </c>
      <c r="Y27" s="6">
        <v>21</v>
      </c>
      <c r="Z27" s="6">
        <v>0</v>
      </c>
      <c r="AA27" s="6">
        <v>25</v>
      </c>
      <c r="AB27" s="22">
        <f>SUM(E27:AA27)</f>
        <v>459</v>
      </c>
      <c r="AC27" s="6">
        <v>9</v>
      </c>
      <c r="AD27" s="10">
        <f>SUM(AB27:AC27)</f>
        <v>468</v>
      </c>
    </row>
    <row r="28" spans="1:30" ht="12.75">
      <c r="A28" s="9">
        <v>26</v>
      </c>
      <c r="B28" s="3">
        <v>10</v>
      </c>
      <c r="C28" s="5" t="s">
        <v>39</v>
      </c>
      <c r="D28" s="5"/>
      <c r="E28" s="6">
        <v>24</v>
      </c>
      <c r="F28" s="6">
        <v>25</v>
      </c>
      <c r="G28" s="6">
        <v>22</v>
      </c>
      <c r="H28" s="6">
        <v>20</v>
      </c>
      <c r="I28" s="6">
        <v>20</v>
      </c>
      <c r="J28" s="6">
        <v>25</v>
      </c>
      <c r="K28" s="6">
        <v>24</v>
      </c>
      <c r="L28" s="6">
        <v>17</v>
      </c>
      <c r="M28" s="6">
        <v>18</v>
      </c>
      <c r="N28" s="6">
        <v>22</v>
      </c>
      <c r="O28" s="6">
        <v>23</v>
      </c>
      <c r="P28" s="6">
        <v>16</v>
      </c>
      <c r="Q28" s="6">
        <v>10</v>
      </c>
      <c r="R28" s="6">
        <v>20</v>
      </c>
      <c r="S28" s="6">
        <v>24</v>
      </c>
      <c r="T28" s="6">
        <v>20</v>
      </c>
      <c r="U28" s="6">
        <v>0</v>
      </c>
      <c r="V28" s="6">
        <v>25</v>
      </c>
      <c r="W28" s="6">
        <v>24</v>
      </c>
      <c r="X28" s="6">
        <v>20</v>
      </c>
      <c r="Y28" s="6">
        <v>24</v>
      </c>
      <c r="Z28" s="6">
        <v>23</v>
      </c>
      <c r="AA28" s="6">
        <v>20</v>
      </c>
      <c r="AB28" s="20">
        <f>SUM(E28:AA28)</f>
        <v>466</v>
      </c>
      <c r="AC28" s="6">
        <v>0</v>
      </c>
      <c r="AD28" s="10">
        <f t="shared" si="1"/>
        <v>466</v>
      </c>
    </row>
    <row r="29" spans="1:30" ht="12.75">
      <c r="A29" s="9">
        <v>27</v>
      </c>
      <c r="B29" s="3">
        <v>42</v>
      </c>
      <c r="C29" s="5" t="s">
        <v>63</v>
      </c>
      <c r="D29" s="5"/>
      <c r="E29" s="6">
        <v>25</v>
      </c>
      <c r="F29" s="6">
        <v>24</v>
      </c>
      <c r="G29" s="6">
        <v>25</v>
      </c>
      <c r="H29" s="6">
        <v>20</v>
      </c>
      <c r="I29" s="6">
        <v>20</v>
      </c>
      <c r="J29" s="6">
        <v>19</v>
      </c>
      <c r="K29" s="6">
        <v>22</v>
      </c>
      <c r="L29" s="6">
        <v>24</v>
      </c>
      <c r="M29" s="6">
        <v>21</v>
      </c>
      <c r="N29" s="6">
        <v>23</v>
      </c>
      <c r="O29" s="6">
        <v>25</v>
      </c>
      <c r="P29" s="6">
        <v>18</v>
      </c>
      <c r="Q29" s="6">
        <v>20</v>
      </c>
      <c r="R29" s="6">
        <v>23</v>
      </c>
      <c r="S29" s="6">
        <v>23</v>
      </c>
      <c r="T29" s="6">
        <v>21</v>
      </c>
      <c r="U29" s="6">
        <v>25</v>
      </c>
      <c r="V29" s="6">
        <v>23</v>
      </c>
      <c r="W29" s="6">
        <v>17</v>
      </c>
      <c r="X29" s="6">
        <v>0</v>
      </c>
      <c r="Y29" s="6">
        <v>24</v>
      </c>
      <c r="Z29" s="6">
        <v>20</v>
      </c>
      <c r="AA29" s="6">
        <v>0</v>
      </c>
      <c r="AB29" s="20">
        <f t="shared" si="0"/>
        <v>462</v>
      </c>
      <c r="AC29" s="6">
        <v>0</v>
      </c>
      <c r="AD29" s="10">
        <f t="shared" si="1"/>
        <v>462</v>
      </c>
    </row>
    <row r="30" spans="1:30" ht="12.75">
      <c r="A30" s="9">
        <v>28</v>
      </c>
      <c r="B30" s="3">
        <v>60</v>
      </c>
      <c r="C30" s="5" t="s">
        <v>75</v>
      </c>
      <c r="D30" s="11"/>
      <c r="E30" s="6">
        <v>25</v>
      </c>
      <c r="F30" s="6">
        <v>24</v>
      </c>
      <c r="G30" s="6">
        <v>25</v>
      </c>
      <c r="H30" s="6">
        <v>25</v>
      </c>
      <c r="I30" s="6">
        <v>24</v>
      </c>
      <c r="J30" s="6">
        <v>19</v>
      </c>
      <c r="K30" s="6">
        <v>0</v>
      </c>
      <c r="L30" s="6">
        <v>0</v>
      </c>
      <c r="M30" s="6">
        <v>24</v>
      </c>
      <c r="N30" s="6">
        <v>25</v>
      </c>
      <c r="O30" s="6">
        <v>25</v>
      </c>
      <c r="P30" s="6">
        <v>25</v>
      </c>
      <c r="Q30" s="6">
        <v>25</v>
      </c>
      <c r="R30" s="6">
        <v>22</v>
      </c>
      <c r="S30" s="6">
        <v>0</v>
      </c>
      <c r="T30" s="6">
        <v>20</v>
      </c>
      <c r="U30" s="6">
        <v>23</v>
      </c>
      <c r="V30" s="6">
        <v>25</v>
      </c>
      <c r="W30" s="6">
        <v>25</v>
      </c>
      <c r="X30" s="6">
        <v>23</v>
      </c>
      <c r="Y30" s="6">
        <v>0</v>
      </c>
      <c r="Z30" s="6">
        <v>25</v>
      </c>
      <c r="AA30" s="6">
        <v>25</v>
      </c>
      <c r="AB30" s="20">
        <f t="shared" si="0"/>
        <v>454</v>
      </c>
      <c r="AC30" s="6">
        <v>0</v>
      </c>
      <c r="AD30" s="12">
        <f t="shared" si="1"/>
        <v>454</v>
      </c>
    </row>
    <row r="31" spans="1:30" ht="12.75">
      <c r="A31" s="9">
        <v>29</v>
      </c>
      <c r="B31" s="3">
        <v>19</v>
      </c>
      <c r="C31" s="5" t="s">
        <v>148</v>
      </c>
      <c r="D31" s="5"/>
      <c r="E31" s="6">
        <v>25</v>
      </c>
      <c r="F31" s="6">
        <v>25</v>
      </c>
      <c r="G31" s="6">
        <v>25</v>
      </c>
      <c r="H31" s="6">
        <v>18</v>
      </c>
      <c r="I31" s="6">
        <v>20</v>
      </c>
      <c r="J31" s="6">
        <v>17</v>
      </c>
      <c r="K31" s="6">
        <v>23</v>
      </c>
      <c r="L31" s="6">
        <v>0</v>
      </c>
      <c r="M31" s="6">
        <v>22</v>
      </c>
      <c r="N31" s="6">
        <v>0</v>
      </c>
      <c r="O31" s="6">
        <v>25</v>
      </c>
      <c r="P31" s="6">
        <v>23</v>
      </c>
      <c r="Q31" s="6">
        <v>24</v>
      </c>
      <c r="R31" s="6">
        <v>25</v>
      </c>
      <c r="S31" s="6">
        <v>25</v>
      </c>
      <c r="T31" s="6">
        <v>21</v>
      </c>
      <c r="U31" s="6">
        <v>24</v>
      </c>
      <c r="V31" s="6">
        <v>24</v>
      </c>
      <c r="W31" s="6">
        <v>25</v>
      </c>
      <c r="X31" s="6">
        <v>21</v>
      </c>
      <c r="Y31" s="6">
        <v>0</v>
      </c>
      <c r="Z31" s="6">
        <v>0</v>
      </c>
      <c r="AA31" s="6">
        <v>20</v>
      </c>
      <c r="AB31" s="22">
        <f t="shared" si="0"/>
        <v>432</v>
      </c>
      <c r="AC31" s="6">
        <v>9</v>
      </c>
      <c r="AD31" s="10">
        <f t="shared" si="1"/>
        <v>441</v>
      </c>
    </row>
    <row r="32" spans="1:30" ht="12.75">
      <c r="A32" s="9">
        <v>30</v>
      </c>
      <c r="B32" s="3">
        <v>38</v>
      </c>
      <c r="C32" s="5" t="s">
        <v>59</v>
      </c>
      <c r="D32" s="5"/>
      <c r="E32" s="6">
        <v>24</v>
      </c>
      <c r="F32" s="6">
        <v>21</v>
      </c>
      <c r="G32" s="6">
        <v>23</v>
      </c>
      <c r="H32" s="6">
        <v>23</v>
      </c>
      <c r="I32" s="6">
        <v>23</v>
      </c>
      <c r="J32" s="6">
        <v>18</v>
      </c>
      <c r="K32" s="6">
        <v>25</v>
      </c>
      <c r="L32" s="6">
        <v>23</v>
      </c>
      <c r="M32" s="6">
        <v>18</v>
      </c>
      <c r="N32" s="6">
        <v>23</v>
      </c>
      <c r="O32" s="6">
        <v>20</v>
      </c>
      <c r="P32" s="6">
        <v>17</v>
      </c>
      <c r="Q32" s="6">
        <v>25</v>
      </c>
      <c r="R32" s="6">
        <f>9+10+3</f>
        <v>22</v>
      </c>
      <c r="S32" s="6">
        <v>21</v>
      </c>
      <c r="T32" s="6">
        <v>19</v>
      </c>
      <c r="U32" s="6">
        <v>24</v>
      </c>
      <c r="V32" s="6">
        <v>25</v>
      </c>
      <c r="W32" s="6">
        <v>18</v>
      </c>
      <c r="X32" s="6">
        <v>19</v>
      </c>
      <c r="Y32" s="6">
        <v>0</v>
      </c>
      <c r="Z32" s="6">
        <v>0</v>
      </c>
      <c r="AA32" s="6">
        <v>0</v>
      </c>
      <c r="AB32" s="20">
        <f t="shared" si="0"/>
        <v>431</v>
      </c>
      <c r="AC32" s="6">
        <v>0</v>
      </c>
      <c r="AD32" s="10">
        <f>SUM(AB32:AC32)</f>
        <v>431</v>
      </c>
    </row>
    <row r="33" spans="1:30" ht="12.75">
      <c r="A33" s="9">
        <v>31</v>
      </c>
      <c r="B33" s="3">
        <v>32</v>
      </c>
      <c r="C33" s="5" t="s">
        <v>54</v>
      </c>
      <c r="D33" s="5"/>
      <c r="E33" s="6">
        <v>23</v>
      </c>
      <c r="F33" s="6">
        <v>0</v>
      </c>
      <c r="G33" s="6">
        <v>0</v>
      </c>
      <c r="H33" s="6">
        <v>21.5</v>
      </c>
      <c r="I33" s="6">
        <v>24</v>
      </c>
      <c r="J33" s="6">
        <v>17</v>
      </c>
      <c r="K33" s="6">
        <v>23</v>
      </c>
      <c r="L33" s="6">
        <v>20</v>
      </c>
      <c r="M33" s="6">
        <v>18</v>
      </c>
      <c r="N33" s="6">
        <v>0</v>
      </c>
      <c r="O33" s="6">
        <v>25</v>
      </c>
      <c r="P33" s="6">
        <v>25</v>
      </c>
      <c r="Q33" s="6">
        <v>0</v>
      </c>
      <c r="R33" s="6">
        <v>18</v>
      </c>
      <c r="S33" s="6">
        <v>25</v>
      </c>
      <c r="T33" s="6">
        <v>20</v>
      </c>
      <c r="U33" s="6">
        <v>25</v>
      </c>
      <c r="V33" s="6">
        <v>17</v>
      </c>
      <c r="W33" s="6">
        <v>19</v>
      </c>
      <c r="X33" s="6">
        <v>20</v>
      </c>
      <c r="Y33" s="6">
        <v>25</v>
      </c>
      <c r="Z33" s="6">
        <v>25</v>
      </c>
      <c r="AA33" s="6">
        <v>25</v>
      </c>
      <c r="AB33" s="20">
        <f t="shared" si="0"/>
        <v>415.5</v>
      </c>
      <c r="AC33" s="6">
        <v>0</v>
      </c>
      <c r="AD33" s="10">
        <f t="shared" si="1"/>
        <v>415.5</v>
      </c>
    </row>
    <row r="34" spans="1:31" ht="12.75">
      <c r="A34" s="9">
        <v>32</v>
      </c>
      <c r="B34" s="3">
        <v>63</v>
      </c>
      <c r="C34" s="5" t="s">
        <v>78</v>
      </c>
      <c r="D34" s="5"/>
      <c r="E34" s="6">
        <v>23</v>
      </c>
      <c r="F34" s="6">
        <v>0</v>
      </c>
      <c r="G34" s="6">
        <v>25</v>
      </c>
      <c r="H34" s="6">
        <v>24</v>
      </c>
      <c r="I34" s="6">
        <v>19</v>
      </c>
      <c r="J34" s="6">
        <v>0</v>
      </c>
      <c r="K34" s="6">
        <v>22</v>
      </c>
      <c r="L34" s="6">
        <v>22</v>
      </c>
      <c r="M34" s="6">
        <v>20</v>
      </c>
      <c r="N34" s="6">
        <v>21</v>
      </c>
      <c r="O34" s="6">
        <v>24</v>
      </c>
      <c r="P34" s="6">
        <v>19</v>
      </c>
      <c r="Q34" s="6">
        <v>21</v>
      </c>
      <c r="R34" s="6">
        <v>21</v>
      </c>
      <c r="S34" s="6">
        <v>23</v>
      </c>
      <c r="T34" s="6">
        <v>0</v>
      </c>
      <c r="U34" s="6">
        <v>23</v>
      </c>
      <c r="V34" s="6">
        <v>21</v>
      </c>
      <c r="W34" s="6">
        <v>0</v>
      </c>
      <c r="X34" s="6">
        <v>23</v>
      </c>
      <c r="Y34" s="6">
        <v>24</v>
      </c>
      <c r="Z34" s="6">
        <v>25</v>
      </c>
      <c r="AA34" s="6">
        <v>0</v>
      </c>
      <c r="AB34" s="20">
        <f t="shared" si="0"/>
        <v>400</v>
      </c>
      <c r="AC34" s="6">
        <v>0</v>
      </c>
      <c r="AD34" s="10">
        <f t="shared" si="1"/>
        <v>400</v>
      </c>
      <c r="AE34" s="14" t="s">
        <v>152</v>
      </c>
    </row>
    <row r="35" spans="1:31" ht="12.75">
      <c r="A35" s="9">
        <v>33</v>
      </c>
      <c r="B35" s="3">
        <v>94</v>
      </c>
      <c r="C35" s="5" t="s">
        <v>163</v>
      </c>
      <c r="D35" s="5"/>
      <c r="E35" s="6">
        <v>25</v>
      </c>
      <c r="F35" s="6">
        <v>0</v>
      </c>
      <c r="G35" s="6">
        <v>0</v>
      </c>
      <c r="H35" s="6">
        <v>0</v>
      </c>
      <c r="I35" s="6">
        <v>0</v>
      </c>
      <c r="J35" s="6">
        <v>21</v>
      </c>
      <c r="K35" s="6">
        <v>25</v>
      </c>
      <c r="L35" s="6">
        <v>25</v>
      </c>
      <c r="M35" s="6">
        <v>23</v>
      </c>
      <c r="N35" s="6">
        <v>23</v>
      </c>
      <c r="O35" s="6">
        <v>25</v>
      </c>
      <c r="P35" s="6">
        <v>17</v>
      </c>
      <c r="Q35" s="6">
        <v>25</v>
      </c>
      <c r="R35" s="6">
        <v>25</v>
      </c>
      <c r="S35" s="6">
        <v>25</v>
      </c>
      <c r="T35" s="6">
        <v>0</v>
      </c>
      <c r="U35" s="6">
        <v>24</v>
      </c>
      <c r="V35" s="6">
        <v>17</v>
      </c>
      <c r="W35" s="6">
        <v>17</v>
      </c>
      <c r="X35" s="6">
        <v>19</v>
      </c>
      <c r="Y35" s="6">
        <v>23</v>
      </c>
      <c r="Z35" s="6">
        <v>21</v>
      </c>
      <c r="AA35" s="6">
        <v>20</v>
      </c>
      <c r="AB35" s="20">
        <f t="shared" si="0"/>
        <v>400</v>
      </c>
      <c r="AC35" s="6">
        <v>0</v>
      </c>
      <c r="AD35" s="10">
        <f t="shared" si="1"/>
        <v>400</v>
      </c>
      <c r="AE35" s="14" t="s">
        <v>152</v>
      </c>
    </row>
    <row r="36" spans="1:31" ht="12.75">
      <c r="A36" s="9">
        <v>34</v>
      </c>
      <c r="B36" s="3">
        <v>17</v>
      </c>
      <c r="C36" s="5" t="s">
        <v>45</v>
      </c>
      <c r="D36" s="5"/>
      <c r="E36" s="6">
        <v>0</v>
      </c>
      <c r="F36" s="6">
        <v>0</v>
      </c>
      <c r="G36" s="6">
        <v>0</v>
      </c>
      <c r="H36" s="6">
        <v>0</v>
      </c>
      <c r="I36" s="6">
        <v>20</v>
      </c>
      <c r="J36" s="6">
        <v>22</v>
      </c>
      <c r="K36" s="6">
        <v>24</v>
      </c>
      <c r="L36" s="6">
        <v>24.5</v>
      </c>
      <c r="M36" s="6">
        <v>21</v>
      </c>
      <c r="N36" s="6">
        <v>25</v>
      </c>
      <c r="O36" s="6">
        <v>24</v>
      </c>
      <c r="P36" s="6">
        <v>19</v>
      </c>
      <c r="Q36" s="6">
        <v>20</v>
      </c>
      <c r="R36" s="6">
        <v>23</v>
      </c>
      <c r="S36" s="6">
        <v>25</v>
      </c>
      <c r="T36" s="6">
        <v>19</v>
      </c>
      <c r="U36" s="6">
        <v>24</v>
      </c>
      <c r="V36" s="6">
        <v>21</v>
      </c>
      <c r="W36" s="6">
        <v>20</v>
      </c>
      <c r="X36" s="6">
        <v>20</v>
      </c>
      <c r="Y36" s="6">
        <v>25</v>
      </c>
      <c r="Z36" s="6">
        <v>21</v>
      </c>
      <c r="AA36" s="6">
        <v>0</v>
      </c>
      <c r="AB36" s="20">
        <f t="shared" si="0"/>
        <v>397.5</v>
      </c>
      <c r="AC36" s="6">
        <v>0</v>
      </c>
      <c r="AD36" s="10">
        <f t="shared" si="1"/>
        <v>397.5</v>
      </c>
      <c r="AE36" s="14" t="s">
        <v>139</v>
      </c>
    </row>
    <row r="37" spans="1:30" ht="12.75">
      <c r="A37" s="9">
        <v>35</v>
      </c>
      <c r="B37" s="3">
        <v>11</v>
      </c>
      <c r="C37" s="5" t="s">
        <v>40</v>
      </c>
      <c r="D37" s="5"/>
      <c r="E37" s="6">
        <v>0</v>
      </c>
      <c r="F37" s="6">
        <v>0</v>
      </c>
      <c r="G37" s="6">
        <v>0</v>
      </c>
      <c r="H37" s="6">
        <v>0</v>
      </c>
      <c r="I37" s="6">
        <v>24</v>
      </c>
      <c r="J37" s="6">
        <v>18</v>
      </c>
      <c r="K37" s="6">
        <v>24</v>
      </c>
      <c r="L37" s="6">
        <v>24</v>
      </c>
      <c r="M37" s="6">
        <v>22</v>
      </c>
      <c r="N37" s="6">
        <v>18</v>
      </c>
      <c r="O37" s="6">
        <v>25</v>
      </c>
      <c r="P37" s="6">
        <v>20</v>
      </c>
      <c r="Q37" s="6">
        <v>25</v>
      </c>
      <c r="R37" s="6">
        <v>21</v>
      </c>
      <c r="S37" s="6">
        <v>18</v>
      </c>
      <c r="T37" s="6">
        <v>19</v>
      </c>
      <c r="U37" s="6">
        <v>23</v>
      </c>
      <c r="V37" s="6">
        <v>25</v>
      </c>
      <c r="W37" s="6">
        <v>16</v>
      </c>
      <c r="X37" s="6">
        <v>19</v>
      </c>
      <c r="Y37" s="6">
        <v>25</v>
      </c>
      <c r="Z37" s="6">
        <v>19</v>
      </c>
      <c r="AA37" s="6">
        <v>0</v>
      </c>
      <c r="AB37" s="16">
        <f t="shared" si="0"/>
        <v>385</v>
      </c>
      <c r="AC37" s="6">
        <v>10</v>
      </c>
      <c r="AD37" s="10">
        <f t="shared" si="1"/>
        <v>395</v>
      </c>
    </row>
    <row r="38" spans="1:30" ht="12.75">
      <c r="A38" s="9">
        <v>36</v>
      </c>
      <c r="B38" s="3">
        <v>91</v>
      </c>
      <c r="C38" s="5" t="s">
        <v>107</v>
      </c>
      <c r="D38" s="5"/>
      <c r="E38" s="6">
        <v>20</v>
      </c>
      <c r="F38" s="6">
        <v>25</v>
      </c>
      <c r="G38" s="6">
        <v>25</v>
      </c>
      <c r="H38" s="6">
        <v>25</v>
      </c>
      <c r="I38" s="6">
        <v>21</v>
      </c>
      <c r="J38" s="6">
        <v>24</v>
      </c>
      <c r="K38" s="6">
        <v>25</v>
      </c>
      <c r="L38" s="6">
        <v>24</v>
      </c>
      <c r="M38" s="6">
        <v>0</v>
      </c>
      <c r="N38" s="6">
        <v>23</v>
      </c>
      <c r="O38" s="6">
        <v>24</v>
      </c>
      <c r="P38" s="6">
        <v>20</v>
      </c>
      <c r="Q38" s="6">
        <v>0</v>
      </c>
      <c r="R38" s="6">
        <v>16</v>
      </c>
      <c r="S38" s="6">
        <v>0</v>
      </c>
      <c r="T38" s="6">
        <f>4+4+5+4+3+2</f>
        <v>22</v>
      </c>
      <c r="U38" s="6">
        <v>23</v>
      </c>
      <c r="V38" s="6">
        <v>25</v>
      </c>
      <c r="W38" s="6">
        <v>25</v>
      </c>
      <c r="X38" s="6">
        <v>0</v>
      </c>
      <c r="Y38" s="6">
        <v>0</v>
      </c>
      <c r="Z38" s="6">
        <v>25</v>
      </c>
      <c r="AA38" s="6">
        <v>0</v>
      </c>
      <c r="AB38" s="20">
        <f t="shared" si="0"/>
        <v>392</v>
      </c>
      <c r="AC38" s="6">
        <v>0</v>
      </c>
      <c r="AD38" s="10">
        <f t="shared" si="1"/>
        <v>392</v>
      </c>
    </row>
    <row r="39" spans="1:31" ht="12.75">
      <c r="A39" s="9">
        <v>37</v>
      </c>
      <c r="B39" s="3">
        <v>26</v>
      </c>
      <c r="C39" s="5" t="s">
        <v>49</v>
      </c>
      <c r="D39" s="5"/>
      <c r="E39" s="6">
        <v>25</v>
      </c>
      <c r="F39" s="6">
        <v>22</v>
      </c>
      <c r="G39" s="6">
        <v>25</v>
      </c>
      <c r="H39" s="6">
        <v>21</v>
      </c>
      <c r="I39" s="6">
        <v>19</v>
      </c>
      <c r="J39" s="6">
        <v>21</v>
      </c>
      <c r="K39" s="6">
        <v>24</v>
      </c>
      <c r="L39" s="6">
        <v>0</v>
      </c>
      <c r="M39" s="6">
        <v>11</v>
      </c>
      <c r="N39" s="6">
        <v>21.5</v>
      </c>
      <c r="O39" s="6">
        <v>21</v>
      </c>
      <c r="P39" s="6">
        <v>17</v>
      </c>
      <c r="Q39" s="6">
        <v>0</v>
      </c>
      <c r="R39" s="6">
        <v>22</v>
      </c>
      <c r="S39" s="6">
        <v>19</v>
      </c>
      <c r="T39" s="6">
        <v>0</v>
      </c>
      <c r="U39" s="6">
        <v>25</v>
      </c>
      <c r="V39" s="6">
        <v>24</v>
      </c>
      <c r="W39" s="6">
        <v>0</v>
      </c>
      <c r="X39" s="6">
        <v>0</v>
      </c>
      <c r="Y39" s="6">
        <v>22</v>
      </c>
      <c r="Z39" s="6">
        <v>21</v>
      </c>
      <c r="AA39" s="6">
        <v>22</v>
      </c>
      <c r="AB39" s="20">
        <f t="shared" si="0"/>
        <v>382.5</v>
      </c>
      <c r="AC39" s="6">
        <v>0</v>
      </c>
      <c r="AD39" s="10">
        <f t="shared" si="1"/>
        <v>382.5</v>
      </c>
      <c r="AE39" s="14" t="s">
        <v>139</v>
      </c>
    </row>
    <row r="40" spans="1:30" ht="12.75">
      <c r="A40" s="9">
        <v>38</v>
      </c>
      <c r="B40" s="3">
        <v>82</v>
      </c>
      <c r="C40" s="5" t="s">
        <v>96</v>
      </c>
      <c r="D40" s="5"/>
      <c r="E40" s="6">
        <v>25</v>
      </c>
      <c r="F40" s="6">
        <v>0</v>
      </c>
      <c r="G40" s="6">
        <v>0</v>
      </c>
      <c r="H40" s="6">
        <v>23</v>
      </c>
      <c r="I40" s="6">
        <v>19</v>
      </c>
      <c r="J40" s="6">
        <v>22</v>
      </c>
      <c r="K40" s="6">
        <v>0</v>
      </c>
      <c r="L40" s="6">
        <v>20</v>
      </c>
      <c r="M40" s="6">
        <v>23</v>
      </c>
      <c r="N40" s="6">
        <v>25</v>
      </c>
      <c r="O40" s="6">
        <v>24</v>
      </c>
      <c r="P40" s="6">
        <v>19</v>
      </c>
      <c r="Q40" s="6">
        <v>21</v>
      </c>
      <c r="R40" s="6">
        <v>23</v>
      </c>
      <c r="S40" s="6">
        <v>0</v>
      </c>
      <c r="T40" s="6">
        <f>4+4+5+4+3+2</f>
        <v>22</v>
      </c>
      <c r="U40" s="6">
        <v>23</v>
      </c>
      <c r="V40" s="6">
        <v>0</v>
      </c>
      <c r="W40" s="6">
        <v>24</v>
      </c>
      <c r="X40" s="6">
        <v>21</v>
      </c>
      <c r="Y40" s="6">
        <v>24</v>
      </c>
      <c r="Z40" s="6">
        <v>22</v>
      </c>
      <c r="AA40" s="6">
        <v>0</v>
      </c>
      <c r="AB40" s="20">
        <f t="shared" si="0"/>
        <v>380</v>
      </c>
      <c r="AC40" s="6">
        <v>0</v>
      </c>
      <c r="AD40" s="10">
        <f t="shared" si="1"/>
        <v>380</v>
      </c>
    </row>
    <row r="41" spans="1:30" ht="12.75">
      <c r="A41" s="9">
        <v>39</v>
      </c>
      <c r="B41" s="3">
        <v>95</v>
      </c>
      <c r="C41" s="5" t="s">
        <v>108</v>
      </c>
      <c r="D41" s="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19</v>
      </c>
      <c r="M41" s="6">
        <v>22</v>
      </c>
      <c r="N41" s="6">
        <v>25</v>
      </c>
      <c r="O41" s="6">
        <v>25</v>
      </c>
      <c r="P41" s="6">
        <v>17</v>
      </c>
      <c r="Q41" s="6">
        <v>25</v>
      </c>
      <c r="R41" s="6">
        <v>25</v>
      </c>
      <c r="S41" s="6">
        <v>25</v>
      </c>
      <c r="T41" s="6">
        <v>21</v>
      </c>
      <c r="U41" s="6">
        <v>25</v>
      </c>
      <c r="V41" s="6">
        <v>25</v>
      </c>
      <c r="W41" s="6">
        <v>25</v>
      </c>
      <c r="X41" s="6">
        <v>25</v>
      </c>
      <c r="Y41" s="6">
        <v>25</v>
      </c>
      <c r="Z41" s="6">
        <v>25</v>
      </c>
      <c r="AA41" s="6">
        <v>25</v>
      </c>
      <c r="AB41" s="20">
        <f t="shared" si="0"/>
        <v>379</v>
      </c>
      <c r="AC41" s="6">
        <v>0</v>
      </c>
      <c r="AD41" s="10">
        <f t="shared" si="1"/>
        <v>379</v>
      </c>
    </row>
    <row r="42" spans="1:30" ht="12.75">
      <c r="A42" s="9">
        <v>40</v>
      </c>
      <c r="B42" s="3">
        <v>96</v>
      </c>
      <c r="C42" s="5" t="s">
        <v>109</v>
      </c>
      <c r="D42" s="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22</v>
      </c>
      <c r="M42" s="6">
        <v>20</v>
      </c>
      <c r="N42" s="6">
        <v>25</v>
      </c>
      <c r="O42" s="6">
        <v>25</v>
      </c>
      <c r="P42" s="6">
        <v>17</v>
      </c>
      <c r="Q42" s="6">
        <v>25</v>
      </c>
      <c r="R42" s="6">
        <v>25</v>
      </c>
      <c r="S42" s="6">
        <v>25</v>
      </c>
      <c r="T42" s="6">
        <v>24</v>
      </c>
      <c r="U42" s="6">
        <v>22</v>
      </c>
      <c r="V42" s="6">
        <v>24</v>
      </c>
      <c r="W42" s="6">
        <v>25</v>
      </c>
      <c r="X42" s="6">
        <v>23</v>
      </c>
      <c r="Y42" s="6">
        <v>25</v>
      </c>
      <c r="Z42" s="6">
        <v>25</v>
      </c>
      <c r="AA42" s="6">
        <v>25</v>
      </c>
      <c r="AB42" s="20">
        <f t="shared" si="0"/>
        <v>377</v>
      </c>
      <c r="AC42" s="6">
        <v>0</v>
      </c>
      <c r="AD42" s="10">
        <f t="shared" si="1"/>
        <v>377</v>
      </c>
    </row>
    <row r="43" spans="1:31" ht="12.75">
      <c r="A43" s="9">
        <v>41</v>
      </c>
      <c r="B43" s="3">
        <v>21</v>
      </c>
      <c r="C43" s="5" t="s">
        <v>47</v>
      </c>
      <c r="D43" s="5"/>
      <c r="E43" s="6">
        <v>20</v>
      </c>
      <c r="F43" s="6">
        <v>24</v>
      </c>
      <c r="G43" s="6">
        <v>24</v>
      </c>
      <c r="H43" s="6">
        <v>12</v>
      </c>
      <c r="I43" s="6">
        <v>16</v>
      </c>
      <c r="J43" s="6">
        <v>21</v>
      </c>
      <c r="K43" s="6">
        <v>25</v>
      </c>
      <c r="L43" s="6">
        <v>25</v>
      </c>
      <c r="M43" s="6">
        <v>20</v>
      </c>
      <c r="N43" s="6">
        <v>0</v>
      </c>
      <c r="O43" s="6">
        <v>22</v>
      </c>
      <c r="P43" s="6">
        <v>0</v>
      </c>
      <c r="Q43" s="6">
        <v>20</v>
      </c>
      <c r="R43" s="6">
        <v>18</v>
      </c>
      <c r="S43" s="6">
        <v>25</v>
      </c>
      <c r="T43" s="6">
        <f>3+4+4+4+3+2</f>
        <v>20</v>
      </c>
      <c r="U43" s="6">
        <f>8+9+5</f>
        <v>22</v>
      </c>
      <c r="V43" s="6">
        <v>13</v>
      </c>
      <c r="W43" s="6">
        <v>10</v>
      </c>
      <c r="X43" s="6">
        <v>0</v>
      </c>
      <c r="Y43" s="6">
        <v>21</v>
      </c>
      <c r="Z43" s="6">
        <v>18</v>
      </c>
      <c r="AA43" s="6">
        <v>0</v>
      </c>
      <c r="AB43" s="20">
        <f t="shared" si="0"/>
        <v>376</v>
      </c>
      <c r="AC43" s="6">
        <v>0</v>
      </c>
      <c r="AD43" s="10">
        <f t="shared" si="1"/>
        <v>376</v>
      </c>
      <c r="AE43" s="14" t="s">
        <v>143</v>
      </c>
    </row>
    <row r="44" spans="1:30" ht="12.75">
      <c r="A44" s="9">
        <v>42</v>
      </c>
      <c r="B44" s="3">
        <v>35</v>
      </c>
      <c r="C44" s="5" t="s">
        <v>56</v>
      </c>
      <c r="D44" s="5"/>
      <c r="E44" s="6">
        <v>23</v>
      </c>
      <c r="F44" s="6">
        <v>24</v>
      </c>
      <c r="G44" s="6">
        <v>22</v>
      </c>
      <c r="H44" s="6">
        <v>14</v>
      </c>
      <c r="I44" s="6">
        <v>18</v>
      </c>
      <c r="J44" s="6">
        <v>21</v>
      </c>
      <c r="K44" s="6">
        <v>25</v>
      </c>
      <c r="L44" s="6">
        <v>22</v>
      </c>
      <c r="M44" s="6">
        <v>18</v>
      </c>
      <c r="N44" s="6">
        <v>0</v>
      </c>
      <c r="O44" s="6">
        <v>0</v>
      </c>
      <c r="P44" s="6">
        <v>19</v>
      </c>
      <c r="Q44" s="6">
        <v>15</v>
      </c>
      <c r="R44" s="6">
        <v>20</v>
      </c>
      <c r="S44" s="6">
        <v>22</v>
      </c>
      <c r="T44" s="6">
        <v>0</v>
      </c>
      <c r="U44" s="6">
        <v>24</v>
      </c>
      <c r="V44" s="6">
        <v>22</v>
      </c>
      <c r="W44" s="6">
        <v>25</v>
      </c>
      <c r="X44" s="6">
        <v>0</v>
      </c>
      <c r="Y44" s="6">
        <v>0</v>
      </c>
      <c r="Z44" s="6">
        <v>24</v>
      </c>
      <c r="AA44" s="6">
        <v>17</v>
      </c>
      <c r="AB44" s="20">
        <f t="shared" si="0"/>
        <v>375</v>
      </c>
      <c r="AC44" s="6">
        <v>0</v>
      </c>
      <c r="AD44" s="10">
        <f t="shared" si="1"/>
        <v>375</v>
      </c>
    </row>
    <row r="45" spans="1:30" ht="12.75">
      <c r="A45" s="9">
        <v>43</v>
      </c>
      <c r="B45" s="3">
        <v>24</v>
      </c>
      <c r="C45" s="5" t="s">
        <v>149</v>
      </c>
      <c r="D45" s="5"/>
      <c r="E45" s="6">
        <v>24</v>
      </c>
      <c r="F45" s="6">
        <v>25</v>
      </c>
      <c r="G45" s="6">
        <v>22</v>
      </c>
      <c r="H45" s="6">
        <v>22</v>
      </c>
      <c r="I45" s="6">
        <v>23</v>
      </c>
      <c r="J45" s="6">
        <v>25</v>
      </c>
      <c r="K45" s="6">
        <v>24</v>
      </c>
      <c r="L45" s="6">
        <v>22</v>
      </c>
      <c r="M45" s="6">
        <v>23</v>
      </c>
      <c r="N45" s="6">
        <v>24</v>
      </c>
      <c r="O45" s="6">
        <v>24</v>
      </c>
      <c r="P45" s="6">
        <v>17</v>
      </c>
      <c r="Q45" s="6">
        <v>20</v>
      </c>
      <c r="R45" s="6">
        <v>19</v>
      </c>
      <c r="S45" s="6">
        <v>25</v>
      </c>
      <c r="T45" s="6">
        <v>20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20">
        <f t="shared" si="0"/>
        <v>359</v>
      </c>
      <c r="AC45" s="6">
        <v>0</v>
      </c>
      <c r="AD45" s="10">
        <f t="shared" si="1"/>
        <v>359</v>
      </c>
    </row>
    <row r="46" spans="1:30" ht="12.75">
      <c r="A46" s="9">
        <v>44</v>
      </c>
      <c r="B46" s="3">
        <v>81</v>
      </c>
      <c r="C46" s="5" t="s">
        <v>95</v>
      </c>
      <c r="D46" s="5"/>
      <c r="E46" s="6">
        <v>23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24</v>
      </c>
      <c r="L46" s="6">
        <v>0</v>
      </c>
      <c r="M46" s="6">
        <v>21</v>
      </c>
      <c r="N46" s="6">
        <v>22</v>
      </c>
      <c r="O46" s="6">
        <v>23</v>
      </c>
      <c r="P46" s="6">
        <v>19</v>
      </c>
      <c r="Q46" s="6">
        <v>25</v>
      </c>
      <c r="R46" s="6">
        <v>24</v>
      </c>
      <c r="S46" s="6">
        <v>21</v>
      </c>
      <c r="T46" s="6">
        <v>22</v>
      </c>
      <c r="U46" s="6">
        <v>20</v>
      </c>
      <c r="V46" s="6">
        <v>25</v>
      </c>
      <c r="W46" s="6">
        <v>22</v>
      </c>
      <c r="X46" s="6">
        <v>23</v>
      </c>
      <c r="Y46" s="6">
        <v>22</v>
      </c>
      <c r="Z46" s="6">
        <v>0</v>
      </c>
      <c r="AA46" s="6">
        <v>23</v>
      </c>
      <c r="AB46" s="20">
        <f t="shared" si="0"/>
        <v>359</v>
      </c>
      <c r="AC46" s="6">
        <v>0</v>
      </c>
      <c r="AD46" s="10">
        <f t="shared" si="1"/>
        <v>359</v>
      </c>
    </row>
    <row r="47" spans="1:30" ht="12.75">
      <c r="A47" s="9">
        <v>45</v>
      </c>
      <c r="B47" s="3">
        <v>23</v>
      </c>
      <c r="C47" s="5" t="s">
        <v>150</v>
      </c>
      <c r="D47" s="5"/>
      <c r="E47" s="6">
        <v>20</v>
      </c>
      <c r="F47" s="6">
        <v>25</v>
      </c>
      <c r="G47" s="6">
        <v>23</v>
      </c>
      <c r="H47" s="6">
        <v>23.5</v>
      </c>
      <c r="I47" s="6">
        <v>23</v>
      </c>
      <c r="J47" s="6">
        <v>25</v>
      </c>
      <c r="K47" s="6">
        <v>24</v>
      </c>
      <c r="L47" s="6">
        <v>22</v>
      </c>
      <c r="M47" s="6">
        <v>21</v>
      </c>
      <c r="N47" s="6">
        <v>24</v>
      </c>
      <c r="O47" s="6">
        <v>24</v>
      </c>
      <c r="P47" s="6">
        <v>17</v>
      </c>
      <c r="Q47" s="6">
        <v>20</v>
      </c>
      <c r="R47" s="6">
        <v>19</v>
      </c>
      <c r="S47" s="6">
        <v>25</v>
      </c>
      <c r="T47" s="6">
        <v>20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20">
        <f t="shared" si="0"/>
        <v>355.5</v>
      </c>
      <c r="AC47" s="6">
        <v>0</v>
      </c>
      <c r="AD47" s="10">
        <f t="shared" si="1"/>
        <v>355.5</v>
      </c>
    </row>
    <row r="48" spans="1:30" ht="12.75">
      <c r="A48" s="9">
        <v>46</v>
      </c>
      <c r="B48" s="3">
        <v>9</v>
      </c>
      <c r="C48" s="5" t="s">
        <v>38</v>
      </c>
      <c r="D48" s="5"/>
      <c r="E48" s="6">
        <v>21</v>
      </c>
      <c r="F48" s="6">
        <v>25</v>
      </c>
      <c r="G48" s="6">
        <v>25</v>
      </c>
      <c r="H48" s="6">
        <v>20</v>
      </c>
      <c r="I48" s="6">
        <v>21</v>
      </c>
      <c r="J48" s="6">
        <v>18</v>
      </c>
      <c r="K48" s="6">
        <v>25</v>
      </c>
      <c r="L48" s="6">
        <v>25</v>
      </c>
      <c r="M48" s="6">
        <v>23</v>
      </c>
      <c r="N48" s="6">
        <v>25</v>
      </c>
      <c r="O48" s="6">
        <v>25</v>
      </c>
      <c r="P48" s="6">
        <v>17</v>
      </c>
      <c r="Q48" s="6">
        <v>20</v>
      </c>
      <c r="R48" s="6">
        <v>23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19</v>
      </c>
      <c r="AB48" s="20">
        <f t="shared" si="0"/>
        <v>332</v>
      </c>
      <c r="AC48" s="6">
        <v>0</v>
      </c>
      <c r="AD48" s="10">
        <f t="shared" si="1"/>
        <v>332</v>
      </c>
    </row>
    <row r="49" spans="1:30" ht="12.75">
      <c r="A49" s="9">
        <v>47</v>
      </c>
      <c r="B49" s="3">
        <v>76</v>
      </c>
      <c r="C49" s="5" t="s">
        <v>90</v>
      </c>
      <c r="D49" s="5"/>
      <c r="E49" s="6">
        <v>23</v>
      </c>
      <c r="F49" s="6">
        <v>25</v>
      </c>
      <c r="G49" s="6">
        <v>0</v>
      </c>
      <c r="H49" s="6">
        <v>0</v>
      </c>
      <c r="I49" s="6">
        <v>0</v>
      </c>
      <c r="J49" s="6">
        <v>21</v>
      </c>
      <c r="K49" s="6">
        <v>25</v>
      </c>
      <c r="L49" s="6">
        <v>0</v>
      </c>
      <c r="M49" s="6">
        <v>19</v>
      </c>
      <c r="N49" s="6">
        <v>0</v>
      </c>
      <c r="O49" s="6">
        <v>25</v>
      </c>
      <c r="P49" s="6">
        <v>24</v>
      </c>
      <c r="Q49" s="6">
        <v>20</v>
      </c>
      <c r="R49" s="6">
        <v>0</v>
      </c>
      <c r="S49" s="6">
        <v>0</v>
      </c>
      <c r="T49" s="6">
        <v>19</v>
      </c>
      <c r="U49" s="6">
        <v>23</v>
      </c>
      <c r="V49" s="6">
        <v>20</v>
      </c>
      <c r="W49" s="6">
        <v>24</v>
      </c>
      <c r="X49" s="6">
        <v>20</v>
      </c>
      <c r="Y49" s="6">
        <v>24</v>
      </c>
      <c r="Z49" s="6">
        <v>0</v>
      </c>
      <c r="AA49" s="6">
        <v>17</v>
      </c>
      <c r="AB49" s="20">
        <f t="shared" si="0"/>
        <v>329</v>
      </c>
      <c r="AC49" s="6">
        <v>0</v>
      </c>
      <c r="AD49" s="10">
        <f t="shared" si="1"/>
        <v>329</v>
      </c>
    </row>
    <row r="50" spans="1:30" ht="12.75">
      <c r="A50" s="9">
        <v>48</v>
      </c>
      <c r="B50" s="3">
        <v>8</v>
      </c>
      <c r="C50" s="5" t="s">
        <v>37</v>
      </c>
      <c r="D50" s="5"/>
      <c r="E50" s="6">
        <v>21</v>
      </c>
      <c r="F50" s="6">
        <v>23</v>
      </c>
      <c r="G50" s="6">
        <v>25</v>
      </c>
      <c r="H50" s="6">
        <v>18</v>
      </c>
      <c r="I50" s="6">
        <v>25</v>
      </c>
      <c r="J50" s="6">
        <v>19</v>
      </c>
      <c r="K50" s="6">
        <v>24</v>
      </c>
      <c r="L50" s="6">
        <v>24</v>
      </c>
      <c r="M50" s="6">
        <v>22</v>
      </c>
      <c r="N50" s="6">
        <v>23</v>
      </c>
      <c r="O50" s="6">
        <v>22</v>
      </c>
      <c r="P50" s="6">
        <v>18</v>
      </c>
      <c r="Q50" s="6">
        <v>20</v>
      </c>
      <c r="R50" s="6">
        <v>23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21</v>
      </c>
      <c r="AB50" s="20">
        <f t="shared" si="0"/>
        <v>328</v>
      </c>
      <c r="AC50" s="6">
        <v>0</v>
      </c>
      <c r="AD50" s="10">
        <f>SUM(AB50:AC50)</f>
        <v>328</v>
      </c>
    </row>
    <row r="51" spans="1:30" ht="12.75">
      <c r="A51" s="9">
        <v>49</v>
      </c>
      <c r="B51" s="3">
        <v>27</v>
      </c>
      <c r="C51" s="5" t="s">
        <v>50</v>
      </c>
      <c r="D51" s="5"/>
      <c r="E51" s="6">
        <v>25</v>
      </c>
      <c r="F51" s="6">
        <v>24</v>
      </c>
      <c r="G51" s="6">
        <v>21</v>
      </c>
      <c r="H51" s="6">
        <v>25</v>
      </c>
      <c r="I51" s="6">
        <v>21</v>
      </c>
      <c r="J51" s="6">
        <v>21</v>
      </c>
      <c r="K51" s="6">
        <v>23</v>
      </c>
      <c r="L51" s="6">
        <v>11</v>
      </c>
      <c r="M51" s="6">
        <v>22</v>
      </c>
      <c r="N51" s="6">
        <v>24</v>
      </c>
      <c r="O51" s="6">
        <v>15</v>
      </c>
      <c r="P51" s="6">
        <v>25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25</v>
      </c>
      <c r="Z51" s="6">
        <v>23</v>
      </c>
      <c r="AA51" s="6">
        <v>22</v>
      </c>
      <c r="AB51" s="20">
        <f t="shared" si="0"/>
        <v>327</v>
      </c>
      <c r="AC51" s="6">
        <v>0</v>
      </c>
      <c r="AD51" s="10">
        <f t="shared" si="1"/>
        <v>327</v>
      </c>
    </row>
    <row r="52" spans="1:30" ht="12.75">
      <c r="A52" s="9">
        <v>50</v>
      </c>
      <c r="B52" s="3">
        <v>83</v>
      </c>
      <c r="C52" s="5" t="s">
        <v>97</v>
      </c>
      <c r="D52" s="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23</v>
      </c>
      <c r="M52" s="6">
        <v>21</v>
      </c>
      <c r="N52" s="6">
        <v>24</v>
      </c>
      <c r="O52" s="6">
        <v>23</v>
      </c>
      <c r="P52" s="6">
        <v>19</v>
      </c>
      <c r="Q52" s="6">
        <v>20</v>
      </c>
      <c r="R52" s="6">
        <v>20</v>
      </c>
      <c r="S52" s="6">
        <v>25</v>
      </c>
      <c r="T52" s="6">
        <v>21</v>
      </c>
      <c r="U52" s="6">
        <v>25</v>
      </c>
      <c r="V52" s="6">
        <v>22</v>
      </c>
      <c r="W52" s="6">
        <v>21</v>
      </c>
      <c r="X52" s="6">
        <v>0</v>
      </c>
      <c r="Y52" s="6">
        <v>24</v>
      </c>
      <c r="Z52" s="6">
        <v>19</v>
      </c>
      <c r="AA52" s="6">
        <v>20</v>
      </c>
      <c r="AB52" s="20">
        <f t="shared" si="0"/>
        <v>327</v>
      </c>
      <c r="AC52" s="6">
        <v>0</v>
      </c>
      <c r="AD52" s="10">
        <f t="shared" si="1"/>
        <v>327</v>
      </c>
    </row>
    <row r="53" spans="1:30" ht="12.75">
      <c r="A53" s="9">
        <v>51</v>
      </c>
      <c r="B53" s="3">
        <v>13</v>
      </c>
      <c r="C53" s="5" t="s">
        <v>42</v>
      </c>
      <c r="D53" s="5"/>
      <c r="E53" s="6">
        <v>25</v>
      </c>
      <c r="F53" s="6">
        <v>25</v>
      </c>
      <c r="G53" s="6">
        <v>23</v>
      </c>
      <c r="H53" s="6">
        <v>25</v>
      </c>
      <c r="I53" s="6">
        <v>20</v>
      </c>
      <c r="J53" s="6">
        <v>19</v>
      </c>
      <c r="K53" s="6">
        <v>25</v>
      </c>
      <c r="L53" s="6">
        <v>25</v>
      </c>
      <c r="M53" s="6">
        <v>23</v>
      </c>
      <c r="N53" s="6">
        <v>23</v>
      </c>
      <c r="O53" s="6">
        <v>24</v>
      </c>
      <c r="P53" s="6">
        <v>21</v>
      </c>
      <c r="Q53" s="6">
        <v>20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25</v>
      </c>
      <c r="AA53" s="6">
        <v>0</v>
      </c>
      <c r="AB53" s="20">
        <f t="shared" si="0"/>
        <v>323</v>
      </c>
      <c r="AC53" s="6">
        <v>0</v>
      </c>
      <c r="AD53" s="10">
        <f t="shared" si="1"/>
        <v>323</v>
      </c>
    </row>
    <row r="54" spans="1:31" ht="12.75">
      <c r="A54" s="9">
        <v>52</v>
      </c>
      <c r="B54" s="3">
        <v>61</v>
      </c>
      <c r="C54" s="11" t="s">
        <v>76</v>
      </c>
      <c r="D54" s="5"/>
      <c r="E54" s="6">
        <v>0</v>
      </c>
      <c r="F54" s="6">
        <v>23</v>
      </c>
      <c r="G54" s="6">
        <v>21</v>
      </c>
      <c r="H54" s="6">
        <v>18</v>
      </c>
      <c r="I54" s="6">
        <v>19</v>
      </c>
      <c r="J54" s="6">
        <v>22</v>
      </c>
      <c r="K54" s="6">
        <v>25</v>
      </c>
      <c r="L54" s="6">
        <v>23</v>
      </c>
      <c r="M54" s="6">
        <v>17</v>
      </c>
      <c r="N54" s="6">
        <v>16</v>
      </c>
      <c r="O54" s="6">
        <v>0</v>
      </c>
      <c r="P54" s="6">
        <v>15</v>
      </c>
      <c r="Q54" s="6">
        <v>25</v>
      </c>
      <c r="R54" s="6">
        <v>20</v>
      </c>
      <c r="S54" s="6">
        <v>25</v>
      </c>
      <c r="T54" s="6">
        <v>23</v>
      </c>
      <c r="U54" s="6">
        <v>22</v>
      </c>
      <c r="V54" s="6">
        <v>9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20">
        <f t="shared" si="0"/>
        <v>323</v>
      </c>
      <c r="AC54" s="6">
        <v>0</v>
      </c>
      <c r="AD54" s="10">
        <f t="shared" si="1"/>
        <v>323</v>
      </c>
      <c r="AE54" s="14" t="s">
        <v>139</v>
      </c>
    </row>
    <row r="55" spans="1:31" ht="12.75">
      <c r="A55" s="9">
        <v>53</v>
      </c>
      <c r="B55" s="3">
        <v>86</v>
      </c>
      <c r="C55" s="5" t="s">
        <v>100</v>
      </c>
      <c r="D55" s="5"/>
      <c r="E55" s="6">
        <v>22</v>
      </c>
      <c r="F55" s="6">
        <v>24</v>
      </c>
      <c r="G55" s="6">
        <v>24</v>
      </c>
      <c r="H55" s="6">
        <v>25</v>
      </c>
      <c r="I55" s="6">
        <v>16</v>
      </c>
      <c r="J55" s="6">
        <v>0</v>
      </c>
      <c r="K55" s="6">
        <v>25</v>
      </c>
      <c r="L55" s="6">
        <v>25</v>
      </c>
      <c r="M55" s="6">
        <v>22</v>
      </c>
      <c r="N55" s="6">
        <v>18</v>
      </c>
      <c r="O55" s="6">
        <v>24</v>
      </c>
      <c r="P55" s="6">
        <v>24</v>
      </c>
      <c r="Q55" s="6">
        <v>20</v>
      </c>
      <c r="R55" s="6">
        <v>22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25</v>
      </c>
      <c r="AA55" s="6">
        <v>0</v>
      </c>
      <c r="AB55" s="20">
        <f t="shared" si="0"/>
        <v>316</v>
      </c>
      <c r="AC55" s="6">
        <v>0</v>
      </c>
      <c r="AD55" s="10">
        <f t="shared" si="1"/>
        <v>316</v>
      </c>
      <c r="AE55" s="14" t="s">
        <v>139</v>
      </c>
    </row>
    <row r="56" spans="1:31" ht="12.75">
      <c r="A56" s="9">
        <v>54</v>
      </c>
      <c r="B56" s="3">
        <v>87</v>
      </c>
      <c r="C56" s="5" t="s">
        <v>101</v>
      </c>
      <c r="D56" s="5"/>
      <c r="E56" s="6">
        <v>25</v>
      </c>
      <c r="F56" s="6">
        <v>24</v>
      </c>
      <c r="G56" s="6">
        <v>23</v>
      </c>
      <c r="H56" s="6">
        <v>25</v>
      </c>
      <c r="I56" s="6">
        <v>16</v>
      </c>
      <c r="J56" s="6">
        <v>0</v>
      </c>
      <c r="K56" s="6">
        <v>25</v>
      </c>
      <c r="L56" s="6">
        <v>25</v>
      </c>
      <c r="M56" s="6">
        <v>23</v>
      </c>
      <c r="N56" s="6">
        <v>19</v>
      </c>
      <c r="O56" s="6">
        <v>24</v>
      </c>
      <c r="P56" s="6">
        <v>24</v>
      </c>
      <c r="Q56" s="6">
        <v>20</v>
      </c>
      <c r="R56" s="6">
        <v>22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20</v>
      </c>
      <c r="AA56" s="6">
        <v>0</v>
      </c>
      <c r="AB56" s="20">
        <f t="shared" si="0"/>
        <v>315</v>
      </c>
      <c r="AC56" s="6">
        <v>0</v>
      </c>
      <c r="AD56" s="10">
        <f t="shared" si="1"/>
        <v>315</v>
      </c>
      <c r="AE56" s="14" t="s">
        <v>139</v>
      </c>
    </row>
    <row r="57" spans="1:31" ht="12.75">
      <c r="A57" s="9">
        <v>55</v>
      </c>
      <c r="B57" s="3">
        <v>47</v>
      </c>
      <c r="C57" s="5" t="s">
        <v>66</v>
      </c>
      <c r="D57" s="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24</v>
      </c>
      <c r="M57" s="6">
        <v>0</v>
      </c>
      <c r="N57" s="6">
        <v>25</v>
      </c>
      <c r="O57" s="6">
        <v>21</v>
      </c>
      <c r="P57" s="6">
        <v>0</v>
      </c>
      <c r="Q57" s="6">
        <v>25</v>
      </c>
      <c r="R57" s="6">
        <v>22</v>
      </c>
      <c r="S57" s="6">
        <v>23</v>
      </c>
      <c r="T57" s="6">
        <f>6+4+4+4+3+2</f>
        <v>23</v>
      </c>
      <c r="U57" s="6">
        <v>25</v>
      </c>
      <c r="V57" s="6">
        <v>18</v>
      </c>
      <c r="W57" s="6">
        <v>20</v>
      </c>
      <c r="X57" s="6">
        <v>20</v>
      </c>
      <c r="Y57" s="6">
        <v>24</v>
      </c>
      <c r="Z57" s="6">
        <v>24</v>
      </c>
      <c r="AA57" s="6">
        <v>0</v>
      </c>
      <c r="AB57" s="20">
        <f t="shared" si="0"/>
        <v>294</v>
      </c>
      <c r="AC57" s="6">
        <v>0</v>
      </c>
      <c r="AD57" s="10">
        <f t="shared" si="1"/>
        <v>294</v>
      </c>
      <c r="AE57" s="14" t="s">
        <v>156</v>
      </c>
    </row>
    <row r="58" spans="1:31" ht="12.75">
      <c r="A58" s="9">
        <v>56</v>
      </c>
      <c r="B58" s="3">
        <v>62</v>
      </c>
      <c r="C58" s="5" t="s">
        <v>77</v>
      </c>
      <c r="D58" s="5"/>
      <c r="E58" s="6">
        <v>0</v>
      </c>
      <c r="F58" s="6">
        <v>0</v>
      </c>
      <c r="G58" s="6">
        <v>0</v>
      </c>
      <c r="H58" s="2">
        <v>23</v>
      </c>
      <c r="I58" s="6">
        <v>0</v>
      </c>
      <c r="J58" s="6">
        <v>0</v>
      </c>
      <c r="K58" s="6">
        <v>0</v>
      </c>
      <c r="L58" s="6">
        <v>23</v>
      </c>
      <c r="M58" s="6">
        <v>21</v>
      </c>
      <c r="N58" s="6">
        <v>21</v>
      </c>
      <c r="O58" s="6">
        <v>23</v>
      </c>
      <c r="P58" s="6">
        <v>21</v>
      </c>
      <c r="Q58" s="6">
        <v>20</v>
      </c>
      <c r="R58" s="6">
        <v>20</v>
      </c>
      <c r="S58" s="6">
        <v>25</v>
      </c>
      <c r="T58" s="6">
        <v>0</v>
      </c>
      <c r="U58" s="6">
        <v>25</v>
      </c>
      <c r="V58" s="6">
        <v>24</v>
      </c>
      <c r="W58" s="6">
        <v>0</v>
      </c>
      <c r="X58" s="6">
        <v>23</v>
      </c>
      <c r="Y58" s="6">
        <v>25</v>
      </c>
      <c r="Z58" s="6">
        <v>0</v>
      </c>
      <c r="AA58" s="6">
        <v>0</v>
      </c>
      <c r="AB58" s="20">
        <f t="shared" si="0"/>
        <v>294</v>
      </c>
      <c r="AC58" s="6">
        <v>0</v>
      </c>
      <c r="AD58" s="10">
        <f t="shared" si="1"/>
        <v>294</v>
      </c>
      <c r="AE58" s="14" t="s">
        <v>157</v>
      </c>
    </row>
    <row r="59" spans="1:31" ht="12.75">
      <c r="A59" s="9">
        <v>57</v>
      </c>
      <c r="B59" s="3">
        <v>46</v>
      </c>
      <c r="C59" s="5" t="s">
        <v>65</v>
      </c>
      <c r="D59" s="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24</v>
      </c>
      <c r="M59" s="6">
        <v>0</v>
      </c>
      <c r="N59" s="6">
        <v>25</v>
      </c>
      <c r="O59" s="6">
        <v>20</v>
      </c>
      <c r="P59" s="6">
        <v>0</v>
      </c>
      <c r="Q59" s="6">
        <v>25</v>
      </c>
      <c r="R59" s="6">
        <v>22</v>
      </c>
      <c r="S59" s="6">
        <v>23</v>
      </c>
      <c r="T59" s="6">
        <f>6+4+3+4+2+1</f>
        <v>20</v>
      </c>
      <c r="U59" s="6">
        <v>25</v>
      </c>
      <c r="V59" s="6">
        <v>15</v>
      </c>
      <c r="W59" s="6">
        <v>24</v>
      </c>
      <c r="X59" s="6">
        <v>21</v>
      </c>
      <c r="Y59" s="6">
        <v>24</v>
      </c>
      <c r="Z59" s="6">
        <v>24</v>
      </c>
      <c r="AA59" s="6">
        <v>0</v>
      </c>
      <c r="AB59" s="20">
        <f t="shared" si="0"/>
        <v>292</v>
      </c>
      <c r="AC59" s="6">
        <v>0</v>
      </c>
      <c r="AD59" s="10">
        <f t="shared" si="1"/>
        <v>292</v>
      </c>
      <c r="AE59" s="14" t="s">
        <v>158</v>
      </c>
    </row>
    <row r="60" spans="1:30" ht="12.75">
      <c r="A60" s="9">
        <v>58</v>
      </c>
      <c r="B60" s="3">
        <v>4</v>
      </c>
      <c r="C60" s="5" t="s">
        <v>33</v>
      </c>
      <c r="D60" s="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16</v>
      </c>
      <c r="O60" s="6">
        <v>24</v>
      </c>
      <c r="P60" s="6">
        <v>20</v>
      </c>
      <c r="Q60" s="6">
        <v>22</v>
      </c>
      <c r="R60" s="6">
        <v>23</v>
      </c>
      <c r="S60" s="6">
        <v>22</v>
      </c>
      <c r="T60" s="6">
        <v>19</v>
      </c>
      <c r="U60" s="6">
        <v>25</v>
      </c>
      <c r="V60" s="6">
        <v>24</v>
      </c>
      <c r="W60" s="6">
        <v>24</v>
      </c>
      <c r="X60" s="6">
        <v>20</v>
      </c>
      <c r="Y60" s="6">
        <v>25</v>
      </c>
      <c r="Z60" s="6">
        <v>21</v>
      </c>
      <c r="AA60" s="6">
        <v>0</v>
      </c>
      <c r="AB60" s="20">
        <f t="shared" si="0"/>
        <v>285</v>
      </c>
      <c r="AC60" s="6">
        <v>0</v>
      </c>
      <c r="AD60" s="10">
        <f>SUM(AB60:AC60)</f>
        <v>285</v>
      </c>
    </row>
    <row r="61" spans="1:31" ht="12.75">
      <c r="A61" s="9">
        <v>59</v>
      </c>
      <c r="B61" s="3">
        <v>88</v>
      </c>
      <c r="C61" s="5" t="s">
        <v>102</v>
      </c>
      <c r="D61" s="5"/>
      <c r="E61" s="6">
        <v>25</v>
      </c>
      <c r="F61" s="6">
        <v>25</v>
      </c>
      <c r="G61" s="6">
        <v>24</v>
      </c>
      <c r="H61" s="6">
        <v>25</v>
      </c>
      <c r="I61" s="6">
        <v>20</v>
      </c>
      <c r="J61" s="6">
        <v>22</v>
      </c>
      <c r="K61" s="6">
        <v>0</v>
      </c>
      <c r="L61" s="6">
        <v>24</v>
      </c>
      <c r="M61" s="6">
        <v>19</v>
      </c>
      <c r="N61" s="6">
        <v>25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16</v>
      </c>
      <c r="X61" s="6">
        <v>0</v>
      </c>
      <c r="Y61" s="6">
        <v>24</v>
      </c>
      <c r="Z61" s="6">
        <v>25</v>
      </c>
      <c r="AA61" s="6">
        <v>0</v>
      </c>
      <c r="AB61" s="16">
        <f t="shared" si="0"/>
        <v>274</v>
      </c>
      <c r="AC61" s="6">
        <v>10</v>
      </c>
      <c r="AD61" s="10">
        <f>SUM(AB61:AC61)</f>
        <v>284</v>
      </c>
      <c r="AE61" s="14" t="s">
        <v>160</v>
      </c>
    </row>
    <row r="62" spans="1:30" ht="12.75">
      <c r="A62" s="9">
        <v>60</v>
      </c>
      <c r="B62" s="3">
        <v>22</v>
      </c>
      <c r="C62" s="5" t="s">
        <v>48</v>
      </c>
      <c r="D62" s="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20</v>
      </c>
      <c r="M62" s="6">
        <v>17</v>
      </c>
      <c r="N62" s="6">
        <v>22</v>
      </c>
      <c r="O62" s="6">
        <v>22</v>
      </c>
      <c r="P62" s="6">
        <v>20</v>
      </c>
      <c r="Q62" s="6">
        <v>21</v>
      </c>
      <c r="R62" s="6">
        <v>22</v>
      </c>
      <c r="S62" s="6">
        <v>25</v>
      </c>
      <c r="T62" s="6">
        <v>22</v>
      </c>
      <c r="U62" s="6">
        <v>23</v>
      </c>
      <c r="V62" s="6">
        <v>22</v>
      </c>
      <c r="W62" s="6">
        <v>23</v>
      </c>
      <c r="X62" s="6">
        <v>0</v>
      </c>
      <c r="Y62" s="6">
        <v>24</v>
      </c>
      <c r="Z62" s="6">
        <v>0</v>
      </c>
      <c r="AA62" s="6">
        <v>0</v>
      </c>
      <c r="AB62" s="20">
        <f t="shared" si="0"/>
        <v>283</v>
      </c>
      <c r="AC62" s="6">
        <v>0</v>
      </c>
      <c r="AD62" s="10">
        <f t="shared" si="1"/>
        <v>283</v>
      </c>
    </row>
    <row r="63" spans="1:30" ht="12.75">
      <c r="A63" s="9">
        <v>61</v>
      </c>
      <c r="B63" s="3">
        <v>37</v>
      </c>
      <c r="C63" s="11" t="s">
        <v>58</v>
      </c>
      <c r="D63" s="11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22</v>
      </c>
      <c r="L63" s="6">
        <v>0</v>
      </c>
      <c r="M63" s="6">
        <v>18</v>
      </c>
      <c r="N63" s="6">
        <v>0</v>
      </c>
      <c r="O63" s="6">
        <v>23</v>
      </c>
      <c r="P63" s="6">
        <v>23</v>
      </c>
      <c r="Q63" s="6">
        <v>0</v>
      </c>
      <c r="R63" s="6">
        <v>25</v>
      </c>
      <c r="S63" s="6">
        <v>24</v>
      </c>
      <c r="T63" s="6">
        <v>0</v>
      </c>
      <c r="U63" s="6">
        <v>23</v>
      </c>
      <c r="V63" s="6">
        <v>25</v>
      </c>
      <c r="W63" s="6">
        <v>25</v>
      </c>
      <c r="X63" s="6">
        <v>23</v>
      </c>
      <c r="Y63" s="6">
        <v>24</v>
      </c>
      <c r="Z63" s="6">
        <v>0</v>
      </c>
      <c r="AA63" s="6">
        <v>25</v>
      </c>
      <c r="AB63" s="20">
        <f t="shared" si="0"/>
        <v>280</v>
      </c>
      <c r="AC63" s="6">
        <v>0</v>
      </c>
      <c r="AD63" s="12">
        <f t="shared" si="1"/>
        <v>280</v>
      </c>
    </row>
    <row r="64" spans="1:30" ht="12.75">
      <c r="A64" s="9">
        <v>62</v>
      </c>
      <c r="B64" s="3">
        <v>49</v>
      </c>
      <c r="C64" s="5" t="s">
        <v>68</v>
      </c>
      <c r="D64" s="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25</v>
      </c>
      <c r="M64" s="6">
        <v>16</v>
      </c>
      <c r="N64" s="6">
        <v>21</v>
      </c>
      <c r="O64" s="6">
        <v>25</v>
      </c>
      <c r="P64" s="6">
        <f>4+9+9</f>
        <v>22</v>
      </c>
      <c r="Q64" s="6">
        <v>25</v>
      </c>
      <c r="R64" s="6">
        <f>9+7+5</f>
        <v>21</v>
      </c>
      <c r="S64" s="6">
        <v>24</v>
      </c>
      <c r="T64" s="6">
        <v>20</v>
      </c>
      <c r="U64" s="6">
        <v>25</v>
      </c>
      <c r="V64" s="6">
        <v>25</v>
      </c>
      <c r="W64" s="6">
        <v>0</v>
      </c>
      <c r="X64" s="6">
        <v>0</v>
      </c>
      <c r="Y64" s="6">
        <v>24</v>
      </c>
      <c r="Z64" s="6">
        <v>0</v>
      </c>
      <c r="AA64" s="6">
        <v>0</v>
      </c>
      <c r="AB64" s="20">
        <f t="shared" si="0"/>
        <v>273</v>
      </c>
      <c r="AC64" s="6">
        <v>0</v>
      </c>
      <c r="AD64" s="10">
        <f t="shared" si="1"/>
        <v>273</v>
      </c>
    </row>
    <row r="65" spans="1:30" ht="12.75">
      <c r="A65" s="9">
        <v>63</v>
      </c>
      <c r="B65" s="3">
        <v>68</v>
      </c>
      <c r="C65" s="5" t="s">
        <v>146</v>
      </c>
      <c r="D65" s="5"/>
      <c r="E65" s="6">
        <v>24</v>
      </c>
      <c r="F65" s="6">
        <v>24</v>
      </c>
      <c r="G65" s="6">
        <v>24</v>
      </c>
      <c r="H65" s="6">
        <v>25</v>
      </c>
      <c r="I65" s="6">
        <v>23.5</v>
      </c>
      <c r="J65" s="6">
        <v>22</v>
      </c>
      <c r="K65" s="6">
        <v>22</v>
      </c>
      <c r="L65" s="6">
        <v>22</v>
      </c>
      <c r="M65" s="6">
        <v>19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24</v>
      </c>
      <c r="Z65" s="6">
        <v>25</v>
      </c>
      <c r="AA65" s="6">
        <v>18</v>
      </c>
      <c r="AB65" s="20">
        <f t="shared" si="0"/>
        <v>272.5</v>
      </c>
      <c r="AC65" s="6">
        <v>0</v>
      </c>
      <c r="AD65" s="10">
        <f t="shared" si="1"/>
        <v>272.5</v>
      </c>
    </row>
    <row r="66" spans="1:31" ht="12.75">
      <c r="A66" s="9">
        <v>64</v>
      </c>
      <c r="B66" s="3">
        <v>50</v>
      </c>
      <c r="C66" s="5" t="s">
        <v>69</v>
      </c>
      <c r="D66" s="5"/>
      <c r="E66" s="6">
        <v>18</v>
      </c>
      <c r="F66" s="6">
        <v>24</v>
      </c>
      <c r="G66" s="6">
        <v>24</v>
      </c>
      <c r="H66" s="6">
        <v>21</v>
      </c>
      <c r="I66" s="6">
        <v>16</v>
      </c>
      <c r="J66" s="6">
        <v>19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21</v>
      </c>
      <c r="W66" s="6">
        <v>25</v>
      </c>
      <c r="X66" s="6">
        <v>21</v>
      </c>
      <c r="Y66" s="6">
        <v>25</v>
      </c>
      <c r="Z66" s="6">
        <v>24</v>
      </c>
      <c r="AA66" s="6">
        <v>19</v>
      </c>
      <c r="AB66" s="16">
        <f t="shared" si="0"/>
        <v>257</v>
      </c>
      <c r="AC66" s="6">
        <v>10</v>
      </c>
      <c r="AD66" s="10">
        <f t="shared" si="1"/>
        <v>267</v>
      </c>
      <c r="AE66" s="14" t="s">
        <v>161</v>
      </c>
    </row>
    <row r="67" spans="1:30" ht="12.75">
      <c r="A67" s="9">
        <v>65</v>
      </c>
      <c r="B67" s="3">
        <v>48</v>
      </c>
      <c r="C67" s="5" t="s">
        <v>67</v>
      </c>
      <c r="D67" s="5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21</v>
      </c>
      <c r="M67" s="6">
        <v>16</v>
      </c>
      <c r="N67" s="6">
        <v>25</v>
      </c>
      <c r="O67" s="6">
        <v>25</v>
      </c>
      <c r="P67" s="6">
        <v>19</v>
      </c>
      <c r="Q67" s="6">
        <v>23</v>
      </c>
      <c r="R67" s="6">
        <v>21</v>
      </c>
      <c r="S67" s="6">
        <v>23</v>
      </c>
      <c r="T67" s="6">
        <v>20</v>
      </c>
      <c r="U67" s="6">
        <v>18</v>
      </c>
      <c r="V67" s="6">
        <v>24</v>
      </c>
      <c r="W67" s="6">
        <v>0</v>
      </c>
      <c r="X67" s="6">
        <v>0</v>
      </c>
      <c r="Y67" s="6">
        <v>24</v>
      </c>
      <c r="Z67" s="6">
        <v>0</v>
      </c>
      <c r="AA67" s="6">
        <v>0</v>
      </c>
      <c r="AB67" s="20">
        <f t="shared" si="0"/>
        <v>259</v>
      </c>
      <c r="AC67" s="6">
        <v>0</v>
      </c>
      <c r="AD67" s="10">
        <f t="shared" si="1"/>
        <v>259</v>
      </c>
    </row>
    <row r="68" spans="1:30" ht="12.75">
      <c r="A68" s="9">
        <v>66</v>
      </c>
      <c r="B68" s="3">
        <v>70</v>
      </c>
      <c r="C68" s="5" t="s">
        <v>85</v>
      </c>
      <c r="D68" s="5"/>
      <c r="E68" s="6">
        <v>23</v>
      </c>
      <c r="F68" s="6">
        <v>0</v>
      </c>
      <c r="G68" s="6">
        <v>0</v>
      </c>
      <c r="H68" s="6">
        <v>0</v>
      </c>
      <c r="I68" s="6">
        <v>0</v>
      </c>
      <c r="J68" s="6">
        <v>22</v>
      </c>
      <c r="K68" s="6">
        <v>23.5</v>
      </c>
      <c r="L68" s="6">
        <v>25</v>
      </c>
      <c r="M68" s="6">
        <v>21</v>
      </c>
      <c r="N68" s="6">
        <v>24</v>
      </c>
      <c r="O68" s="6">
        <v>25</v>
      </c>
      <c r="P68" s="6">
        <v>0</v>
      </c>
      <c r="Q68" s="6">
        <v>25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25</v>
      </c>
      <c r="Z68" s="6">
        <v>22</v>
      </c>
      <c r="AA68" s="6">
        <v>0</v>
      </c>
      <c r="AB68" s="20">
        <f t="shared" si="0"/>
        <v>235.5</v>
      </c>
      <c r="AC68" s="6">
        <v>0</v>
      </c>
      <c r="AD68" s="10">
        <f t="shared" si="1"/>
        <v>235.5</v>
      </c>
    </row>
    <row r="69" spans="1:31" ht="12.75">
      <c r="A69" s="9">
        <v>67</v>
      </c>
      <c r="B69" s="3">
        <v>74</v>
      </c>
      <c r="C69" s="5" t="s">
        <v>88</v>
      </c>
      <c r="D69" s="5"/>
      <c r="E69" s="6">
        <v>18</v>
      </c>
      <c r="F69" s="6">
        <v>20</v>
      </c>
      <c r="G69" s="6">
        <v>24</v>
      </c>
      <c r="H69" s="6">
        <v>17</v>
      </c>
      <c r="I69" s="6">
        <v>20</v>
      </c>
      <c r="J69" s="6">
        <v>12</v>
      </c>
      <c r="K69" s="6">
        <v>0</v>
      </c>
      <c r="L69" s="6">
        <v>23</v>
      </c>
      <c r="M69" s="6">
        <v>15</v>
      </c>
      <c r="N69" s="6">
        <v>24</v>
      </c>
      <c r="O69" s="6">
        <v>0</v>
      </c>
      <c r="P69" s="6">
        <v>0</v>
      </c>
      <c r="Q69" s="6">
        <v>20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20</v>
      </c>
      <c r="AA69" s="6">
        <v>16</v>
      </c>
      <c r="AB69" s="20">
        <f aca="true" t="shared" si="2" ref="AB69:AB76">SUM(E69:AA69)</f>
        <v>229</v>
      </c>
      <c r="AC69" s="6">
        <v>0</v>
      </c>
      <c r="AD69" s="10">
        <f t="shared" si="1"/>
        <v>229</v>
      </c>
      <c r="AE69" s="14" t="s">
        <v>160</v>
      </c>
    </row>
    <row r="70" spans="1:30" ht="12.75">
      <c r="A70" s="9">
        <v>68</v>
      </c>
      <c r="B70" s="3">
        <v>90</v>
      </c>
      <c r="C70" s="5" t="s">
        <v>104</v>
      </c>
      <c r="D70" s="5"/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25</v>
      </c>
      <c r="M70" s="6">
        <v>0</v>
      </c>
      <c r="N70" s="6">
        <v>20</v>
      </c>
      <c r="O70" s="6">
        <v>25</v>
      </c>
      <c r="P70" s="6">
        <v>18</v>
      </c>
      <c r="Q70" s="6">
        <v>25</v>
      </c>
      <c r="R70" s="6">
        <v>21.5</v>
      </c>
      <c r="S70" s="6">
        <v>0</v>
      </c>
      <c r="T70" s="6">
        <f>6+4+6+4+3+2</f>
        <v>25</v>
      </c>
      <c r="U70" s="6">
        <v>25</v>
      </c>
      <c r="V70" s="6">
        <v>21</v>
      </c>
      <c r="W70" s="6">
        <v>0</v>
      </c>
      <c r="X70" s="6">
        <v>0</v>
      </c>
      <c r="Y70" s="6">
        <v>0</v>
      </c>
      <c r="Z70" s="6">
        <v>21</v>
      </c>
      <c r="AA70" s="6">
        <v>0</v>
      </c>
      <c r="AB70" s="20">
        <f t="shared" si="2"/>
        <v>226.5</v>
      </c>
      <c r="AC70" s="6">
        <v>0</v>
      </c>
      <c r="AD70" s="10">
        <f t="shared" si="1"/>
        <v>226.5</v>
      </c>
    </row>
    <row r="71" spans="1:30" ht="12.75">
      <c r="A71" s="9">
        <v>69</v>
      </c>
      <c r="B71" s="3">
        <v>69</v>
      </c>
      <c r="C71" s="5" t="s">
        <v>83</v>
      </c>
      <c r="D71" s="5"/>
      <c r="E71" s="6">
        <v>23</v>
      </c>
      <c r="F71" s="6">
        <v>0</v>
      </c>
      <c r="G71" s="6">
        <v>0</v>
      </c>
      <c r="H71" s="6">
        <v>0</v>
      </c>
      <c r="I71" s="6">
        <v>0</v>
      </c>
      <c r="J71" s="6">
        <v>23</v>
      </c>
      <c r="K71" s="6">
        <v>24</v>
      </c>
      <c r="L71" s="6">
        <v>25</v>
      </c>
      <c r="M71" s="6">
        <v>17</v>
      </c>
      <c r="N71" s="6">
        <v>21</v>
      </c>
      <c r="O71" s="6">
        <v>24</v>
      </c>
      <c r="P71" s="6">
        <v>0</v>
      </c>
      <c r="Q71" s="6">
        <v>21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25</v>
      </c>
      <c r="Z71" s="6">
        <v>21</v>
      </c>
      <c r="AA71" s="6">
        <v>0</v>
      </c>
      <c r="AB71" s="20">
        <f t="shared" si="2"/>
        <v>224</v>
      </c>
      <c r="AC71" s="6">
        <v>0</v>
      </c>
      <c r="AD71" s="10">
        <f aca="true" t="shared" si="3" ref="AD71:AD76">SUM(AB71:AC71)</f>
        <v>224</v>
      </c>
    </row>
    <row r="72" spans="1:30" ht="12.75">
      <c r="A72" s="9">
        <v>70</v>
      </c>
      <c r="B72" s="3">
        <v>2</v>
      </c>
      <c r="C72" s="5" t="s">
        <v>31</v>
      </c>
      <c r="D72" s="5"/>
      <c r="E72" s="6">
        <v>24</v>
      </c>
      <c r="F72" s="6">
        <v>25</v>
      </c>
      <c r="G72" s="6">
        <v>25</v>
      </c>
      <c r="H72" s="6">
        <v>25</v>
      </c>
      <c r="I72" s="6">
        <v>0</v>
      </c>
      <c r="J72" s="6">
        <v>0</v>
      </c>
      <c r="K72" s="6">
        <v>24</v>
      </c>
      <c r="L72" s="6">
        <v>0</v>
      </c>
      <c r="M72" s="6">
        <v>21</v>
      </c>
      <c r="N72" s="6">
        <v>0</v>
      </c>
      <c r="O72" s="6">
        <v>25</v>
      </c>
      <c r="P72" s="6">
        <v>25</v>
      </c>
      <c r="Q72" s="6">
        <v>25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20">
        <f t="shared" si="2"/>
        <v>219</v>
      </c>
      <c r="AC72" s="6">
        <v>0</v>
      </c>
      <c r="AD72" s="10">
        <f t="shared" si="3"/>
        <v>219</v>
      </c>
    </row>
    <row r="73" spans="1:30" ht="12.75">
      <c r="A73" s="9">
        <v>71</v>
      </c>
      <c r="B73" s="3">
        <v>89</v>
      </c>
      <c r="C73" s="5" t="s">
        <v>103</v>
      </c>
      <c r="D73" s="5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23</v>
      </c>
      <c r="P73" s="6">
        <v>20</v>
      </c>
      <c r="Q73" s="6">
        <v>16</v>
      </c>
      <c r="R73" s="6">
        <v>21</v>
      </c>
      <c r="S73" s="6">
        <v>0</v>
      </c>
      <c r="T73" s="6">
        <v>0</v>
      </c>
      <c r="U73" s="6">
        <v>25</v>
      </c>
      <c r="V73" s="6">
        <v>25</v>
      </c>
      <c r="W73" s="6">
        <v>23</v>
      </c>
      <c r="X73" s="6">
        <v>21</v>
      </c>
      <c r="Y73" s="6">
        <v>24</v>
      </c>
      <c r="Z73" s="6">
        <v>21</v>
      </c>
      <c r="AA73" s="6">
        <v>0</v>
      </c>
      <c r="AB73" s="20">
        <f t="shared" si="2"/>
        <v>219</v>
      </c>
      <c r="AC73" s="6">
        <v>0</v>
      </c>
      <c r="AD73" s="10">
        <f t="shared" si="3"/>
        <v>219</v>
      </c>
    </row>
    <row r="74" spans="1:30" ht="12.75">
      <c r="A74" s="9">
        <v>72</v>
      </c>
      <c r="B74" s="3">
        <v>71</v>
      </c>
      <c r="C74" s="5" t="s">
        <v>84</v>
      </c>
      <c r="D74" s="5"/>
      <c r="E74" s="6">
        <v>25</v>
      </c>
      <c r="F74" s="6">
        <v>0</v>
      </c>
      <c r="G74" s="6">
        <v>0</v>
      </c>
      <c r="H74" s="6">
        <v>0</v>
      </c>
      <c r="I74" s="6">
        <v>0</v>
      </c>
      <c r="J74" s="6">
        <v>22</v>
      </c>
      <c r="K74" s="6">
        <v>25</v>
      </c>
      <c r="L74" s="6">
        <v>23</v>
      </c>
      <c r="M74" s="6">
        <v>15</v>
      </c>
      <c r="N74" s="6">
        <v>21</v>
      </c>
      <c r="O74" s="6">
        <v>24</v>
      </c>
      <c r="P74" s="6">
        <v>0</v>
      </c>
      <c r="Q74" s="6">
        <v>15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24</v>
      </c>
      <c r="Z74" s="6">
        <v>22</v>
      </c>
      <c r="AA74" s="6">
        <v>0</v>
      </c>
      <c r="AB74" s="20">
        <f t="shared" si="2"/>
        <v>216</v>
      </c>
      <c r="AC74" s="6">
        <v>0</v>
      </c>
      <c r="AD74" s="10">
        <f t="shared" si="3"/>
        <v>216</v>
      </c>
    </row>
    <row r="75" spans="1:31" ht="12.75">
      <c r="A75" s="9">
        <v>73</v>
      </c>
      <c r="B75" s="3">
        <v>29</v>
      </c>
      <c r="C75" s="5" t="s">
        <v>52</v>
      </c>
      <c r="D75" s="5"/>
      <c r="E75" s="6">
        <v>25</v>
      </c>
      <c r="F75" s="6">
        <v>25</v>
      </c>
      <c r="G75" s="6">
        <v>25</v>
      </c>
      <c r="H75" s="6">
        <v>23</v>
      </c>
      <c r="I75" s="6">
        <v>24</v>
      </c>
      <c r="J75" s="6">
        <v>21</v>
      </c>
      <c r="K75" s="6">
        <v>23</v>
      </c>
      <c r="L75" s="6">
        <v>23</v>
      </c>
      <c r="M75" s="6">
        <v>25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20">
        <f t="shared" si="2"/>
        <v>214</v>
      </c>
      <c r="AC75" s="6">
        <v>0</v>
      </c>
      <c r="AD75" s="10">
        <f t="shared" si="3"/>
        <v>214</v>
      </c>
      <c r="AE75" s="14" t="s">
        <v>140</v>
      </c>
    </row>
    <row r="76" spans="1:30" ht="12.75">
      <c r="A76" s="9">
        <v>74</v>
      </c>
      <c r="B76" s="3">
        <v>1</v>
      </c>
      <c r="C76" s="5" t="s">
        <v>30</v>
      </c>
      <c r="D76" s="5"/>
      <c r="E76" s="6">
        <v>24</v>
      </c>
      <c r="F76" s="6">
        <v>25</v>
      </c>
      <c r="G76" s="6">
        <v>25</v>
      </c>
      <c r="H76" s="6">
        <v>15</v>
      </c>
      <c r="I76" s="6">
        <v>0</v>
      </c>
      <c r="J76" s="6">
        <v>0</v>
      </c>
      <c r="K76" s="6">
        <v>24</v>
      </c>
      <c r="L76" s="6">
        <v>0</v>
      </c>
      <c r="M76" s="6">
        <v>21</v>
      </c>
      <c r="N76" s="6">
        <v>0</v>
      </c>
      <c r="O76" s="6">
        <v>25</v>
      </c>
      <c r="P76" s="6">
        <v>25</v>
      </c>
      <c r="Q76" s="6">
        <v>25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20">
        <f t="shared" si="2"/>
        <v>209</v>
      </c>
      <c r="AC76" s="6">
        <v>0</v>
      </c>
      <c r="AD76" s="10">
        <f t="shared" si="3"/>
        <v>209</v>
      </c>
    </row>
    <row r="77" spans="1:30" ht="12.75">
      <c r="A77" s="9">
        <v>75</v>
      </c>
      <c r="B77" s="3">
        <v>85</v>
      </c>
      <c r="C77" s="5" t="s">
        <v>99</v>
      </c>
      <c r="D77" s="5"/>
      <c r="E77" s="6">
        <v>23</v>
      </c>
      <c r="F77" s="6">
        <v>25</v>
      </c>
      <c r="G77" s="6">
        <v>22</v>
      </c>
      <c r="H77" s="6">
        <v>25</v>
      </c>
      <c r="I77" s="6">
        <v>20</v>
      </c>
      <c r="J77" s="6">
        <v>19</v>
      </c>
      <c r="K77" s="6">
        <v>23.5</v>
      </c>
      <c r="L77" s="6">
        <v>23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25</v>
      </c>
      <c r="AB77" s="20">
        <f t="shared" si="0"/>
        <v>205.5</v>
      </c>
      <c r="AC77" s="6">
        <v>0</v>
      </c>
      <c r="AD77" s="10">
        <f t="shared" si="1"/>
        <v>205.5</v>
      </c>
    </row>
    <row r="78" spans="1:30" ht="12.75">
      <c r="A78" s="9">
        <v>76</v>
      </c>
      <c r="B78" s="3">
        <v>67</v>
      </c>
      <c r="C78" s="5" t="s">
        <v>82</v>
      </c>
      <c r="D78" s="5"/>
      <c r="E78" s="6">
        <v>23</v>
      </c>
      <c r="F78" s="6">
        <v>24</v>
      </c>
      <c r="G78" s="6">
        <v>19</v>
      </c>
      <c r="H78" s="6">
        <v>0</v>
      </c>
      <c r="I78" s="6">
        <v>20</v>
      </c>
      <c r="J78" s="6">
        <v>21</v>
      </c>
      <c r="K78" s="6">
        <v>23</v>
      </c>
      <c r="L78" s="6">
        <v>24</v>
      </c>
      <c r="M78" s="6">
        <v>22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21</v>
      </c>
      <c r="AB78" s="20">
        <f aca="true" t="shared" si="4" ref="AB78:AB103">SUM(E78:AA78)</f>
        <v>197</v>
      </c>
      <c r="AC78" s="6">
        <v>0</v>
      </c>
      <c r="AD78" s="10">
        <f>SUM(AB78:AC78)</f>
        <v>197</v>
      </c>
    </row>
    <row r="79" spans="1:30" ht="12.75">
      <c r="A79" s="9">
        <v>77</v>
      </c>
      <c r="B79" s="3">
        <v>66</v>
      </c>
      <c r="C79" s="5" t="s">
        <v>81</v>
      </c>
      <c r="D79" s="5"/>
      <c r="E79" s="6">
        <v>23</v>
      </c>
      <c r="F79" s="6">
        <v>24</v>
      </c>
      <c r="G79" s="6">
        <v>19</v>
      </c>
      <c r="H79" s="6">
        <v>0</v>
      </c>
      <c r="I79" s="6">
        <v>19</v>
      </c>
      <c r="J79" s="6">
        <v>21</v>
      </c>
      <c r="K79" s="6">
        <v>23</v>
      </c>
      <c r="L79" s="6">
        <v>24</v>
      </c>
      <c r="M79" s="6">
        <v>22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21</v>
      </c>
      <c r="AB79" s="20">
        <f t="shared" si="4"/>
        <v>196</v>
      </c>
      <c r="AC79" s="6">
        <v>0</v>
      </c>
      <c r="AD79" s="10">
        <f>SUM(AB79:AC79)</f>
        <v>196</v>
      </c>
    </row>
    <row r="80" spans="1:30" ht="12.75">
      <c r="A80" s="9">
        <v>78</v>
      </c>
      <c r="B80" s="3">
        <v>51</v>
      </c>
      <c r="C80" s="5" t="s">
        <v>70</v>
      </c>
      <c r="D80" s="5"/>
      <c r="E80" s="6">
        <v>22</v>
      </c>
      <c r="F80" s="6">
        <v>0</v>
      </c>
      <c r="G80" s="6">
        <v>24</v>
      </c>
      <c r="H80" s="6">
        <v>17</v>
      </c>
      <c r="I80" s="6">
        <v>19</v>
      </c>
      <c r="J80" s="6">
        <v>25</v>
      </c>
      <c r="K80" s="6">
        <v>24</v>
      </c>
      <c r="L80" s="6">
        <v>18</v>
      </c>
      <c r="M80" s="6">
        <v>19</v>
      </c>
      <c r="N80" s="6">
        <v>19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20">
        <f t="shared" si="4"/>
        <v>187</v>
      </c>
      <c r="AC80" s="6">
        <v>0</v>
      </c>
      <c r="AD80" s="10">
        <f t="shared" si="1"/>
        <v>187</v>
      </c>
    </row>
    <row r="81" spans="1:30" ht="12.75">
      <c r="A81" s="9">
        <v>79</v>
      </c>
      <c r="B81" s="3">
        <v>84</v>
      </c>
      <c r="C81" s="5" t="s">
        <v>98</v>
      </c>
      <c r="D81" s="5"/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24</v>
      </c>
      <c r="M81" s="6">
        <v>22</v>
      </c>
      <c r="N81" s="6">
        <v>0</v>
      </c>
      <c r="O81" s="6">
        <v>25</v>
      </c>
      <c r="P81" s="6">
        <v>21</v>
      </c>
      <c r="Q81" s="6">
        <v>25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23</v>
      </c>
      <c r="AA81" s="6">
        <v>25</v>
      </c>
      <c r="AB81" s="20">
        <f t="shared" si="4"/>
        <v>165</v>
      </c>
      <c r="AC81" s="6">
        <v>0</v>
      </c>
      <c r="AD81" s="10">
        <f aca="true" t="shared" si="5" ref="AD81:AD102">SUM(AB81:AC81)</f>
        <v>165</v>
      </c>
    </row>
    <row r="82" spans="1:31" ht="12.75">
      <c r="A82" s="9">
        <v>80</v>
      </c>
      <c r="B82" s="3">
        <v>20</v>
      </c>
      <c r="C82" s="5" t="s">
        <v>46</v>
      </c>
      <c r="D82" s="5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22</v>
      </c>
      <c r="M82" s="6">
        <v>19</v>
      </c>
      <c r="N82" s="6">
        <v>0</v>
      </c>
      <c r="O82" s="6">
        <v>0</v>
      </c>
      <c r="P82" s="6">
        <v>17</v>
      </c>
      <c r="Q82" s="6">
        <v>18</v>
      </c>
      <c r="R82" s="6">
        <v>23</v>
      </c>
      <c r="S82" s="6">
        <v>24</v>
      </c>
      <c r="T82" s="23">
        <f>4+2+3+4+2+2</f>
        <v>17</v>
      </c>
      <c r="U82" s="6">
        <v>24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20">
        <f t="shared" si="4"/>
        <v>164</v>
      </c>
      <c r="AC82" s="6">
        <v>0</v>
      </c>
      <c r="AD82" s="10">
        <f t="shared" si="5"/>
        <v>164</v>
      </c>
      <c r="AE82" s="14" t="s">
        <v>143</v>
      </c>
    </row>
    <row r="83" spans="1:30" ht="12.75">
      <c r="A83" s="9">
        <v>81</v>
      </c>
      <c r="B83" s="3">
        <v>78</v>
      </c>
      <c r="C83" s="5" t="s">
        <v>92</v>
      </c>
      <c r="D83" s="5"/>
      <c r="E83" s="6">
        <v>18</v>
      </c>
      <c r="F83" s="6">
        <v>25</v>
      </c>
      <c r="G83" s="6">
        <v>22</v>
      </c>
      <c r="H83" s="6">
        <v>0</v>
      </c>
      <c r="I83" s="6">
        <v>17</v>
      </c>
      <c r="J83" s="6">
        <v>20</v>
      </c>
      <c r="K83" s="6">
        <v>19</v>
      </c>
      <c r="L83" s="6">
        <v>24</v>
      </c>
      <c r="M83" s="6">
        <v>0</v>
      </c>
      <c r="N83" s="6">
        <v>19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20">
        <f t="shared" si="4"/>
        <v>164</v>
      </c>
      <c r="AC83" s="6">
        <v>0</v>
      </c>
      <c r="AD83" s="10">
        <f t="shared" si="5"/>
        <v>164</v>
      </c>
    </row>
    <row r="84" spans="1:30" ht="12.75">
      <c r="A84" s="9">
        <v>82</v>
      </c>
      <c r="B84" s="3">
        <v>15</v>
      </c>
      <c r="C84" s="5" t="s">
        <v>44</v>
      </c>
      <c r="D84" s="5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20</v>
      </c>
      <c r="O84" s="6">
        <v>23</v>
      </c>
      <c r="P84" s="6">
        <v>22</v>
      </c>
      <c r="Q84" s="6">
        <v>25</v>
      </c>
      <c r="R84" s="6">
        <v>21</v>
      </c>
      <c r="S84" s="6">
        <v>0</v>
      </c>
      <c r="T84" s="6">
        <v>20</v>
      </c>
      <c r="U84" s="6">
        <v>25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20">
        <f t="shared" si="4"/>
        <v>156</v>
      </c>
      <c r="AC84" s="6">
        <v>0</v>
      </c>
      <c r="AD84" s="10">
        <f t="shared" si="5"/>
        <v>156</v>
      </c>
    </row>
    <row r="85" spans="1:30" ht="12.75">
      <c r="A85" s="9">
        <v>83</v>
      </c>
      <c r="B85" s="3">
        <v>40</v>
      </c>
      <c r="C85" s="5" t="s">
        <v>61</v>
      </c>
      <c r="D85" s="5"/>
      <c r="E85" s="6">
        <v>25</v>
      </c>
      <c r="F85" s="6">
        <v>25</v>
      </c>
      <c r="G85" s="6">
        <v>25</v>
      </c>
      <c r="H85" s="6">
        <v>15</v>
      </c>
      <c r="I85" s="6">
        <v>22</v>
      </c>
      <c r="J85" s="6">
        <v>20</v>
      </c>
      <c r="K85" s="6">
        <v>0</v>
      </c>
      <c r="L85" s="6">
        <v>21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20">
        <f t="shared" si="4"/>
        <v>153</v>
      </c>
      <c r="AC85" s="6">
        <v>0</v>
      </c>
      <c r="AD85" s="10">
        <f t="shared" si="5"/>
        <v>153</v>
      </c>
    </row>
    <row r="86" spans="1:31" ht="12.75">
      <c r="A86" s="9">
        <v>84</v>
      </c>
      <c r="B86" s="3">
        <v>44</v>
      </c>
      <c r="C86" s="5" t="s">
        <v>64</v>
      </c>
      <c r="D86" s="5"/>
      <c r="E86" s="6">
        <v>25</v>
      </c>
      <c r="F86" s="6">
        <v>25</v>
      </c>
      <c r="G86" s="6">
        <v>25</v>
      </c>
      <c r="H86" s="6">
        <v>25</v>
      </c>
      <c r="I86" s="6">
        <v>24</v>
      </c>
      <c r="J86" s="6">
        <v>19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20">
        <f t="shared" si="4"/>
        <v>143</v>
      </c>
      <c r="AC86" s="6">
        <v>0</v>
      </c>
      <c r="AD86" s="10">
        <f t="shared" si="5"/>
        <v>143</v>
      </c>
      <c r="AE86" s="14" t="s">
        <v>160</v>
      </c>
    </row>
    <row r="87" spans="1:31" ht="12.75">
      <c r="A87" s="9">
        <v>85</v>
      </c>
      <c r="B87" s="3">
        <v>92</v>
      </c>
      <c r="C87" s="5" t="s">
        <v>105</v>
      </c>
      <c r="D87" s="5"/>
      <c r="E87" s="6">
        <v>0</v>
      </c>
      <c r="F87" s="6">
        <v>23</v>
      </c>
      <c r="G87" s="6">
        <v>25</v>
      </c>
      <c r="H87" s="6">
        <v>21</v>
      </c>
      <c r="I87" s="6">
        <v>21</v>
      </c>
      <c r="J87" s="6">
        <v>21</v>
      </c>
      <c r="K87" s="6">
        <v>22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20">
        <f t="shared" si="4"/>
        <v>133</v>
      </c>
      <c r="AC87" s="6">
        <v>0</v>
      </c>
      <c r="AD87" s="10">
        <f t="shared" si="5"/>
        <v>133</v>
      </c>
      <c r="AE87" s="14" t="s">
        <v>160</v>
      </c>
    </row>
    <row r="88" spans="1:31" ht="12.75">
      <c r="A88" s="9">
        <v>86</v>
      </c>
      <c r="B88" s="3">
        <v>93</v>
      </c>
      <c r="C88" s="5" t="s">
        <v>106</v>
      </c>
      <c r="D88" s="5"/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19</v>
      </c>
      <c r="N88" s="6">
        <v>23</v>
      </c>
      <c r="O88" s="6">
        <v>22</v>
      </c>
      <c r="P88" s="6">
        <v>22</v>
      </c>
      <c r="Q88" s="6">
        <v>20</v>
      </c>
      <c r="R88" s="6">
        <v>0</v>
      </c>
      <c r="S88" s="6">
        <v>23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20">
        <f t="shared" si="4"/>
        <v>129</v>
      </c>
      <c r="AC88" s="6">
        <v>0</v>
      </c>
      <c r="AD88" s="10">
        <f t="shared" si="5"/>
        <v>129</v>
      </c>
      <c r="AE88" s="14" t="s">
        <v>162</v>
      </c>
    </row>
    <row r="89" spans="1:30" ht="12.75">
      <c r="A89" s="9">
        <v>87</v>
      </c>
      <c r="B89" s="3">
        <v>99</v>
      </c>
      <c r="C89" s="5" t="s">
        <v>112</v>
      </c>
      <c r="D89" s="5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25</v>
      </c>
      <c r="O89" s="6">
        <v>24</v>
      </c>
      <c r="P89" s="6">
        <v>20</v>
      </c>
      <c r="Q89" s="6">
        <v>0</v>
      </c>
      <c r="R89" s="6">
        <v>18</v>
      </c>
      <c r="S89" s="6">
        <v>15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25</v>
      </c>
      <c r="Z89" s="6">
        <v>0</v>
      </c>
      <c r="AA89" s="6">
        <v>0</v>
      </c>
      <c r="AB89" s="20">
        <f t="shared" si="4"/>
        <v>127</v>
      </c>
      <c r="AC89" s="6">
        <v>0</v>
      </c>
      <c r="AD89" s="10">
        <f t="shared" si="5"/>
        <v>127</v>
      </c>
    </row>
    <row r="90" spans="1:31" ht="12.75">
      <c r="A90" s="9">
        <v>88</v>
      </c>
      <c r="B90" s="3">
        <v>31</v>
      </c>
      <c r="C90" s="5" t="s">
        <v>53</v>
      </c>
      <c r="D90" s="5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25</v>
      </c>
      <c r="M90" s="6">
        <v>19</v>
      </c>
      <c r="N90" s="6">
        <v>0</v>
      </c>
      <c r="O90" s="6">
        <v>25</v>
      </c>
      <c r="P90" s="6">
        <v>13</v>
      </c>
      <c r="Q90" s="6">
        <v>16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25</v>
      </c>
      <c r="AB90" s="20">
        <f t="shared" si="4"/>
        <v>123</v>
      </c>
      <c r="AC90" s="6">
        <v>0</v>
      </c>
      <c r="AD90" s="10">
        <f t="shared" si="5"/>
        <v>123</v>
      </c>
      <c r="AE90" s="14" t="s">
        <v>141</v>
      </c>
    </row>
    <row r="91" spans="1:30" ht="12.75">
      <c r="A91" s="9">
        <v>89</v>
      </c>
      <c r="B91" s="3">
        <v>77</v>
      </c>
      <c r="C91" s="5" t="s">
        <v>91</v>
      </c>
      <c r="D91" s="5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21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17</v>
      </c>
      <c r="T91" s="6">
        <v>0</v>
      </c>
      <c r="U91" s="6">
        <v>0</v>
      </c>
      <c r="V91" s="6">
        <v>23</v>
      </c>
      <c r="W91" s="6">
        <v>15.5</v>
      </c>
      <c r="X91" s="6">
        <v>22</v>
      </c>
      <c r="Y91" s="6">
        <v>23</v>
      </c>
      <c r="Z91" s="6">
        <v>0</v>
      </c>
      <c r="AA91" s="6">
        <v>0</v>
      </c>
      <c r="AB91" s="20">
        <f t="shared" si="4"/>
        <v>121.5</v>
      </c>
      <c r="AC91" s="6">
        <v>0</v>
      </c>
      <c r="AD91" s="10">
        <f t="shared" si="5"/>
        <v>121.5</v>
      </c>
    </row>
    <row r="92" spans="1:30" ht="12.75">
      <c r="A92" s="9">
        <v>90</v>
      </c>
      <c r="B92" s="3">
        <v>41</v>
      </c>
      <c r="C92" s="5" t="s">
        <v>62</v>
      </c>
      <c r="D92" s="5"/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25</v>
      </c>
      <c r="O92" s="6">
        <v>23</v>
      </c>
      <c r="P92" s="6">
        <v>18</v>
      </c>
      <c r="Q92" s="6">
        <v>0</v>
      </c>
      <c r="R92" s="6">
        <v>0</v>
      </c>
      <c r="S92" s="6">
        <v>22</v>
      </c>
      <c r="T92" s="6">
        <v>0</v>
      </c>
      <c r="U92" s="6">
        <v>22</v>
      </c>
      <c r="V92" s="6">
        <v>10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20">
        <f t="shared" si="4"/>
        <v>120</v>
      </c>
      <c r="AC92" s="6">
        <v>0</v>
      </c>
      <c r="AD92" s="10">
        <f t="shared" si="5"/>
        <v>120</v>
      </c>
    </row>
    <row r="93" spans="1:30" ht="12.75">
      <c r="A93" s="9">
        <v>91</v>
      </c>
      <c r="B93" s="3">
        <v>30</v>
      </c>
      <c r="C93" s="5" t="s">
        <v>53</v>
      </c>
      <c r="D93" s="5"/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22</v>
      </c>
      <c r="M93" s="6">
        <v>19</v>
      </c>
      <c r="N93" s="6">
        <v>0</v>
      </c>
      <c r="O93" s="6">
        <v>25</v>
      </c>
      <c r="P93" s="6">
        <v>12</v>
      </c>
      <c r="Q93" s="6">
        <v>16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25</v>
      </c>
      <c r="AB93" s="20">
        <f t="shared" si="4"/>
        <v>119</v>
      </c>
      <c r="AC93" s="6">
        <v>0</v>
      </c>
      <c r="AD93" s="10">
        <f t="shared" si="5"/>
        <v>119</v>
      </c>
    </row>
    <row r="94" spans="1:30" ht="12.75">
      <c r="A94" s="9">
        <v>92</v>
      </c>
      <c r="B94" s="3">
        <v>80</v>
      </c>
      <c r="C94" s="5" t="s">
        <v>94</v>
      </c>
      <c r="D94" s="5"/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25</v>
      </c>
      <c r="M94" s="6">
        <v>0</v>
      </c>
      <c r="N94" s="6">
        <v>25</v>
      </c>
      <c r="O94" s="6">
        <v>25</v>
      </c>
      <c r="P94" s="6">
        <v>17</v>
      </c>
      <c r="Q94" s="6">
        <v>23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20">
        <f t="shared" si="4"/>
        <v>115</v>
      </c>
      <c r="AC94" s="6">
        <v>0</v>
      </c>
      <c r="AD94" s="10">
        <f t="shared" si="5"/>
        <v>115</v>
      </c>
    </row>
    <row r="95" spans="1:30" ht="12.75">
      <c r="A95" s="9">
        <v>93</v>
      </c>
      <c r="B95" s="3">
        <v>72</v>
      </c>
      <c r="C95" s="5" t="s">
        <v>86</v>
      </c>
      <c r="D95" s="5"/>
      <c r="E95" s="6">
        <v>20</v>
      </c>
      <c r="F95" s="6">
        <v>25</v>
      </c>
      <c r="G95" s="6">
        <v>25</v>
      </c>
      <c r="H95" s="6">
        <v>0</v>
      </c>
      <c r="I95" s="6">
        <v>20</v>
      </c>
      <c r="J95" s="6">
        <v>0</v>
      </c>
      <c r="K95" s="6">
        <v>22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20">
        <f t="shared" si="4"/>
        <v>112</v>
      </c>
      <c r="AC95" s="6">
        <v>0</v>
      </c>
      <c r="AD95" s="10">
        <f t="shared" si="5"/>
        <v>112</v>
      </c>
    </row>
    <row r="96" spans="1:31" ht="12.75">
      <c r="A96" s="9">
        <v>94</v>
      </c>
      <c r="B96" s="3">
        <v>73</v>
      </c>
      <c r="C96" s="5" t="s">
        <v>87</v>
      </c>
      <c r="D96" s="5"/>
      <c r="E96" s="6">
        <v>20</v>
      </c>
      <c r="F96" s="6">
        <v>25</v>
      </c>
      <c r="G96" s="6">
        <v>25</v>
      </c>
      <c r="H96" s="6">
        <v>0</v>
      </c>
      <c r="I96" s="6">
        <v>20</v>
      </c>
      <c r="J96" s="6">
        <v>0</v>
      </c>
      <c r="K96" s="6">
        <v>22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20">
        <f t="shared" si="4"/>
        <v>112</v>
      </c>
      <c r="AC96" s="6">
        <v>0</v>
      </c>
      <c r="AD96" s="10">
        <f t="shared" si="5"/>
        <v>112</v>
      </c>
      <c r="AE96" s="14" t="s">
        <v>158</v>
      </c>
    </row>
    <row r="97" spans="1:31" ht="12.75">
      <c r="A97" s="9">
        <v>95</v>
      </c>
      <c r="B97" s="3">
        <v>79</v>
      </c>
      <c r="C97" s="5" t="s">
        <v>93</v>
      </c>
      <c r="D97" s="5"/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25</v>
      </c>
      <c r="M97" s="6">
        <v>14</v>
      </c>
      <c r="N97" s="6">
        <v>23</v>
      </c>
      <c r="O97" s="6">
        <v>24</v>
      </c>
      <c r="P97" s="6">
        <v>0</v>
      </c>
      <c r="Q97" s="6">
        <v>25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20">
        <f t="shared" si="4"/>
        <v>111</v>
      </c>
      <c r="AC97" s="6">
        <v>0</v>
      </c>
      <c r="AD97" s="10">
        <f t="shared" si="5"/>
        <v>111</v>
      </c>
      <c r="AE97" s="14" t="s">
        <v>164</v>
      </c>
    </row>
    <row r="98" spans="1:31" ht="12.75">
      <c r="A98" s="9">
        <v>96</v>
      </c>
      <c r="B98" s="3">
        <v>39</v>
      </c>
      <c r="C98" s="5" t="s">
        <v>60</v>
      </c>
      <c r="D98" s="5"/>
      <c r="E98" s="6">
        <v>24</v>
      </c>
      <c r="F98" s="6">
        <v>25</v>
      </c>
      <c r="G98" s="6">
        <v>22</v>
      </c>
      <c r="H98" s="6">
        <v>0</v>
      </c>
      <c r="I98" s="6">
        <v>0</v>
      </c>
      <c r="J98" s="6">
        <v>16</v>
      </c>
      <c r="K98" s="6">
        <v>17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20">
        <f t="shared" si="4"/>
        <v>104</v>
      </c>
      <c r="AC98" s="6">
        <v>0</v>
      </c>
      <c r="AD98" s="10">
        <f t="shared" si="5"/>
        <v>104</v>
      </c>
      <c r="AE98" s="14" t="s">
        <v>158</v>
      </c>
    </row>
    <row r="99" spans="1:31" ht="12.75">
      <c r="A99" s="9">
        <v>97</v>
      </c>
      <c r="B99" s="3">
        <v>75</v>
      </c>
      <c r="C99" s="5" t="s">
        <v>89</v>
      </c>
      <c r="D99" s="5"/>
      <c r="E99" s="6">
        <v>22</v>
      </c>
      <c r="F99" s="6">
        <v>25</v>
      </c>
      <c r="G99" s="6">
        <v>25</v>
      </c>
      <c r="H99" s="6">
        <v>0</v>
      </c>
      <c r="I99" s="6">
        <v>0</v>
      </c>
      <c r="J99" s="6">
        <v>19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20">
        <f t="shared" si="4"/>
        <v>91</v>
      </c>
      <c r="AC99" s="6">
        <v>0</v>
      </c>
      <c r="AD99" s="10">
        <f t="shared" si="5"/>
        <v>91</v>
      </c>
      <c r="AE99" s="14" t="s">
        <v>165</v>
      </c>
    </row>
    <row r="100" spans="1:30" ht="12.75">
      <c r="A100" s="9">
        <v>98</v>
      </c>
      <c r="B100" s="3">
        <v>43</v>
      </c>
      <c r="C100" s="5" t="s">
        <v>145</v>
      </c>
      <c r="D100" s="5"/>
      <c r="E100" s="6">
        <v>22</v>
      </c>
      <c r="F100" s="6">
        <v>22</v>
      </c>
      <c r="G100" s="6">
        <v>24</v>
      </c>
      <c r="H100" s="6">
        <v>0</v>
      </c>
      <c r="I100" s="6">
        <v>0</v>
      </c>
      <c r="J100" s="6">
        <v>22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20">
        <f t="shared" si="4"/>
        <v>90</v>
      </c>
      <c r="AC100" s="6">
        <v>0</v>
      </c>
      <c r="AD100" s="10">
        <f t="shared" si="5"/>
        <v>90</v>
      </c>
    </row>
    <row r="101" spans="1:30" ht="12.75">
      <c r="A101" s="9">
        <v>99</v>
      </c>
      <c r="B101" s="3">
        <v>45</v>
      </c>
      <c r="C101" s="11" t="s">
        <v>166</v>
      </c>
      <c r="D101" s="11"/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13</v>
      </c>
      <c r="N101" s="24">
        <v>0</v>
      </c>
      <c r="O101" s="24">
        <v>22</v>
      </c>
      <c r="P101" s="24">
        <v>0</v>
      </c>
      <c r="Q101" s="24">
        <v>14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f t="shared" si="4"/>
        <v>49</v>
      </c>
      <c r="AC101" s="24">
        <v>0</v>
      </c>
      <c r="AD101" s="12">
        <f t="shared" si="5"/>
        <v>49</v>
      </c>
    </row>
    <row r="102" spans="1:30" ht="12.75">
      <c r="A102" s="9">
        <v>100</v>
      </c>
      <c r="B102" s="3">
        <v>100</v>
      </c>
      <c r="C102" s="7"/>
      <c r="D102" s="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20">
        <f t="shared" si="4"/>
        <v>0</v>
      </c>
      <c r="AC102" s="6">
        <v>0</v>
      </c>
      <c r="AD102" s="10">
        <f t="shared" si="5"/>
        <v>0</v>
      </c>
    </row>
    <row r="103" spans="1:30" ht="12.75">
      <c r="A103" s="9">
        <v>101</v>
      </c>
      <c r="B103" s="3">
        <v>101</v>
      </c>
      <c r="C103" s="7"/>
      <c r="D103" s="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20">
        <f t="shared" si="4"/>
        <v>0</v>
      </c>
      <c r="AC103" s="6">
        <v>0</v>
      </c>
      <c r="AD103" s="10">
        <f>SUM(AB103:AC103)</f>
        <v>0</v>
      </c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&amp;C&amp;"Arial,Bold"&amp;12Nite Hike 2005
Results in Placement Order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David L Scherk</cp:lastModifiedBy>
  <cp:lastPrinted>2005-05-15T22:15:51Z</cp:lastPrinted>
  <dcterms:created xsi:type="dcterms:W3CDTF">2005-05-07T19:47:33Z</dcterms:created>
  <dcterms:modified xsi:type="dcterms:W3CDTF">2005-05-15T22:48:17Z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